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  <sheet name="Лист1" sheetId="4" r:id="rId4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<sst xmlns="http://schemas.openxmlformats.org/spreadsheetml/2006/main" count="269" uniqueCount="115">
  <si>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</si>
  <si>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</si>
  <si>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</si>
  <si>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</si>
  <si>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</si>
  <si>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</si>
  <si>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</si>
  <si>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</si>
  <si>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</si>
  <si>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</si>
  <si>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</si>
  <si>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</si>
  <si>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</si>
  <si>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</si>
  <si>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</si>
  <si>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</si>
  <si>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</si>
  <si>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</si>
  <si>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</si>
  <si>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</si>
  <si>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</si>
  <si>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</si>
  <si>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</si>
  <si>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</si>
  <si>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</si>
  <si>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</si>
  <si>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</si>
  <si>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</si>
  <si>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</si>
  <si>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</si>
  <si>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</si>
  <si>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</si>
  <si>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</si>
  <si>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</si>
  <si>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</si>
  <si>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</si>
  <si>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</si>
  <si>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</si>
  <si>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</si>
  <si>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</si>
  <si>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</si>
  <si>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</si>
  <si>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</si>
  <si>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</si>
  <si>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</si>
  <si>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</si>
  <si>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</si>
  <si>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</si>
  <si>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</si>
  <si>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</si>
  <si>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</si>
  <si>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</si>
  <si>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</si>
  <si>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</si>
  <si>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ИП  Ходжаев Д.А.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</si>
  <si>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</si>
  <si>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</si>
  <si>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</si>
  <si>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</si>
  <si>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</si>
  <si>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</si>
  <si>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</si>
  <si>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</si>
  <si>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</si>
  <si>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</si>
  <si>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</si>
  <si>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</si>
  <si>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</si>
  <si>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</si>
  <si>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</si>
  <si>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</si>
  <si>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</si>
  <si>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</si>
  <si>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</si>
  <si>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</si>
  <si>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</si>
  <si>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</si>
  <si>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</si>
  <si>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</si>
  <si>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Средняя цена, руб.</t>
  </si>
  <si>
    <t xml:space="preserve">Кол-во ед. товара, шт.  </t>
  </si>
  <si>
    <t xml:space="preserve">Кол-во ед. товара, кг.  </t>
  </si>
  <si>
    <t xml:space="preserve">Кол-во ед. товара, кг. </t>
  </si>
  <si>
    <t>ООО "Вкус" г. Новосибирск</t>
  </si>
  <si>
    <t>ОАО Компания "Сладко" г. Екатеринбург</t>
  </si>
  <si>
    <t>ОАО Компания "Россия"</t>
  </si>
  <si>
    <t xml:space="preserve"> ОАО Компания «Россия»</t>
  </si>
  <si>
    <t>ОАО "КО" г. Самара</t>
  </si>
  <si>
    <t>ООО "Русссоль" г. Оренбург</t>
  </si>
  <si>
    <t>ЗАО "Пензенская кондитерская фабрика"           г. Пенза</t>
  </si>
  <si>
    <t>ООО Кондитерское объединение "Сладко"                 г. Екатеринбург</t>
  </si>
  <si>
    <t>Кондитерское объединение «СладКо»,                    г. Ульяновск</t>
  </si>
  <si>
    <t>ООО "Санти" г. Москва</t>
  </si>
  <si>
    <t>ООО "Орими трейд" г. Санкт-Петербург</t>
  </si>
  <si>
    <t>ООО "Вокруг света"  Москва Караван Трейд</t>
  </si>
  <si>
    <t>ОАО "Илецксоль" г. Соль-Илецк</t>
  </si>
  <si>
    <t>ИП Соколова С.В.</t>
  </si>
  <si>
    <t>Способ размещения заказа:   запрос котировок</t>
  </si>
  <si>
    <t>начальная цена, руб.</t>
  </si>
  <si>
    <t xml:space="preserve"> Вафли  фасованные, не менее 25 гр., ГОСТ 14031-68, допускается ТУ производителя, начинка однородная, сухие, без постороннего привкуса и запаха, упаковка без повреждений</t>
  </si>
  <si>
    <t>Печенье  фасованное,не менее 75 гр., ГОСТ 24901-89, допускается ТУ производителя, цвет, вкус и запах свойственные данному наименованию печенья, упаковка без повреждений</t>
  </si>
  <si>
    <t>Чай черный байховый листовой, высший сорт,  не менее 100 гр., ГОСТ 1938-90, ровный однородный, хорошо скрученный, чернго цвета, без поседения, без примесей древесины и чайной пыли, упаковка без повреждений</t>
  </si>
  <si>
    <t>Шоколад  сливочный, молочный не менее 25 гр., ГОСТ Р 52821-2001, без видимых пороков: сахарного и жирового поседения, упаковка без повреждений</t>
  </si>
  <si>
    <t>Кофейный напиток, не содержащий натуральный кофе, не менее не менее 100 гр., в соответствии  ГОСТ 50364-92 , без посторонних привкусов и запахов, упаковка без повреждений</t>
  </si>
  <si>
    <t>Какао - порошок быстрорастворимый,   не менее 250-  500 гр., в соответствии  ГОСТ 108-76,  без посторонних привкусов и запахов, упаковка без повреждений</t>
  </si>
  <si>
    <t xml:space="preserve"> Соль йодированная, ГОСТ 13830-97, фасованная в пакеты не менее  1кг, цвет белый с содержанием йодистого калия, без комков и посторонних механических примесей, упаковка без повреждений</t>
  </si>
  <si>
    <t>До 31.12.2014</t>
  </si>
  <si>
    <t>Директор                         Дюльдина С.Н.                 Подпись ______________________</t>
  </si>
  <si>
    <t>Телефон 8 (34675)   7-60-23, прайс-лист по состоянию на 01.11.2013г.</t>
  </si>
  <si>
    <t>Телефон 8 (34675)   4-00-50, прайс-лист по состоянию на 18.11.2012г.</t>
  </si>
  <si>
    <t>Телефон 8 (34675)   6-00- 90, прайс-лист по состоянию на 18.11.2012г.</t>
  </si>
  <si>
    <r>
      <t>Дата составления сводной  таблицы     16.12.2013 г</t>
    </r>
    <r>
      <rPr>
        <u val="single"/>
        <sz val="12"/>
        <color indexed="8"/>
        <rFont val="Times New Roman"/>
        <family val="1"/>
      </rPr>
      <t>ода</t>
    </r>
  </si>
  <si>
    <t xml:space="preserve">Продукты питания: кондитерские изделия и вкусовые товары </t>
  </si>
  <si>
    <r>
      <t xml:space="preserve">Примечание:начальная (максимальная) цена для проведения запроса котировок принимается в размере </t>
    </r>
    <r>
      <rPr>
        <b/>
        <sz val="12"/>
        <color indexed="8"/>
        <rFont val="Times New Roman"/>
        <family val="1"/>
      </rPr>
      <t>403 367,95 рублей</t>
    </r>
    <r>
      <rPr>
        <sz val="12"/>
        <color indexed="8"/>
        <rFont val="Times New Roman"/>
        <family val="1"/>
      </rPr>
      <t>.</t>
    </r>
  </si>
  <si>
    <t xml:space="preserve">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</si>
</sst>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14" fontId="8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4" fontId="8" fillId="0" borderId="6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6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2" fillId="0" borderId="6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6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4" fontId="5" fillId="0" borderId="54" xfId="0" applyNumberFormat="1" applyFont="1" applyBorder="1" applyAlignment="1">
      <alignment horizontal="center" vertical="center" wrapText="1"/>
    </xf>
    <xf numFmtId="4" fontId="5" fillId="0" borderId="81" xfId="0" applyNumberFormat="1" applyFont="1" applyBorder="1" applyAlignment="1">
      <alignment horizontal="center" vertical="center" wrapText="1"/>
    </xf>
    <xf numFmtId="14" fontId="2" fillId="0" borderId="55" xfId="0" applyNumberFormat="1" applyFont="1" applyBorder="1" applyAlignment="1">
      <alignment horizontal="center" vertical="center" wrapText="1"/>
    </xf>
    <xf numFmtId="14" fontId="2" fillId="0" borderId="74" xfId="0" applyNumberFormat="1" applyFont="1" applyBorder="1" applyAlignment="1">
      <alignment horizontal="center" vertical="center" wrapText="1"/>
    </xf>
    <xf numFmtId="14" fontId="2" fillId="0" borderId="75" xfId="0" applyNumberFormat="1" applyFont="1" applyBorder="1" applyAlignment="1">
      <alignment horizontal="center" vertical="center" wrapText="1"/>
    </xf>
    <xf numFmtId="14" fontId="2" fillId="0" borderId="77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5" fillId="0" borderId="74" xfId="0" applyNumberFormat="1" applyFont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2" fillId="33" borderId="55" xfId="0" applyNumberFormat="1" applyFont="1" applyFill="1" applyBorder="1" applyAlignment="1">
      <alignment horizontal="center" vertical="center" wrapText="1"/>
    </xf>
    <xf numFmtId="0" fontId="2" fillId="33" borderId="73" xfId="0" applyNumberFormat="1" applyFont="1" applyFill="1" applyBorder="1" applyAlignment="1">
      <alignment horizontal="center" vertical="center" wrapText="1"/>
    </xf>
    <xf numFmtId="0" fontId="2" fillId="33" borderId="74" xfId="0" applyNumberFormat="1" applyFont="1" applyFill="1" applyBorder="1" applyAlignment="1">
      <alignment horizontal="center" vertical="center" wrapText="1"/>
    </xf>
    <xf numFmtId="0" fontId="2" fillId="33" borderId="75" xfId="0" applyNumberFormat="1" applyFont="1" applyFill="1" applyBorder="1" applyAlignment="1">
      <alignment horizontal="center" vertical="center" wrapText="1"/>
    </xf>
    <xf numFmtId="0" fontId="2" fillId="33" borderId="76" xfId="0" applyNumberFormat="1" applyFont="1" applyFill="1" applyBorder="1" applyAlignment="1">
      <alignment horizontal="center" vertical="center" wrapText="1"/>
    </xf>
    <xf numFmtId="0" fontId="2" fillId="33" borderId="77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52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87" xfId="0" applyNumberFormat="1" applyFont="1" applyBorder="1" applyAlignment="1">
      <alignment horizontal="center" vertical="center" wrapText="1"/>
    </xf>
    <xf numFmtId="14" fontId="2" fillId="0" borderId="88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9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93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93" xfId="0" applyFont="1" applyFill="1" applyBorder="1" applyAlignment="1">
      <alignment horizontal="center" vertical="center" wrapText="1"/>
    </xf>
    <xf numFmtId="0" fontId="49" fillId="33" borderId="76" xfId="0" applyFont="1" applyFill="1" applyBorder="1" applyAlignment="1">
      <alignment horizontal="center" vertical="center" wrapText="1"/>
    </xf>
    <xf numFmtId="0" fontId="49" fillId="33" borderId="9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68" t="s">
        <v>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15">
      <c r="A2" s="169" t="s">
        <v>68</v>
      </c>
      <c r="B2" s="169"/>
      <c r="C2" s="169"/>
      <c r="D2" s="169"/>
      <c r="E2" s="169"/>
      <c r="F2" s="169"/>
      <c r="G2" s="169"/>
      <c r="H2" s="169"/>
      <c r="I2" s="1"/>
      <c r="J2" s="169" t="s">
        <v>56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57" t="s">
        <v>0</v>
      </c>
      <c r="B4" s="151" t="s">
        <v>1</v>
      </c>
      <c r="C4" s="152"/>
      <c r="D4" s="152"/>
      <c r="E4" s="152"/>
      <c r="F4" s="153"/>
      <c r="G4" s="258" t="s">
        <v>2</v>
      </c>
      <c r="H4" s="151" t="s">
        <v>1</v>
      </c>
      <c r="I4" s="152"/>
      <c r="J4" s="153"/>
      <c r="K4" s="151" t="s">
        <v>2</v>
      </c>
      <c r="L4" s="153"/>
      <c r="M4" s="151" t="s">
        <v>1</v>
      </c>
      <c r="N4" s="152"/>
      <c r="O4" s="153"/>
      <c r="P4" s="151" t="s">
        <v>2</v>
      </c>
      <c r="Q4" s="152"/>
      <c r="R4" s="152"/>
      <c r="S4" s="153"/>
      <c r="T4" s="123" t="s">
        <v>55</v>
      </c>
    </row>
    <row r="5" spans="1:20" ht="15.75" customHeight="1">
      <c r="A5" s="172"/>
      <c r="B5" s="174"/>
      <c r="C5" s="175"/>
      <c r="D5" s="175"/>
      <c r="E5" s="175"/>
      <c r="F5" s="176"/>
      <c r="G5" s="259"/>
      <c r="H5" s="174"/>
      <c r="I5" s="175"/>
      <c r="J5" s="176"/>
      <c r="K5" s="174"/>
      <c r="L5" s="176"/>
      <c r="M5" s="174"/>
      <c r="N5" s="175"/>
      <c r="O5" s="176"/>
      <c r="P5" s="253"/>
      <c r="Q5" s="168"/>
      <c r="R5" s="168"/>
      <c r="S5" s="254"/>
      <c r="T5" s="170"/>
    </row>
    <row r="6" spans="1:20" ht="15.75" thickBot="1">
      <c r="A6" s="172"/>
      <c r="B6" s="154"/>
      <c r="C6" s="155"/>
      <c r="D6" s="155"/>
      <c r="E6" s="155"/>
      <c r="F6" s="156"/>
      <c r="G6" s="259"/>
      <c r="H6" s="154"/>
      <c r="I6" s="155"/>
      <c r="J6" s="156"/>
      <c r="K6" s="174"/>
      <c r="L6" s="176"/>
      <c r="M6" s="154"/>
      <c r="N6" s="155"/>
      <c r="O6" s="156"/>
      <c r="P6" s="253"/>
      <c r="Q6" s="168"/>
      <c r="R6" s="168"/>
      <c r="S6" s="254"/>
      <c r="T6" s="170"/>
    </row>
    <row r="7" spans="1:20" ht="16.5" thickBot="1">
      <c r="A7" s="173"/>
      <c r="B7" s="177">
        <v>1</v>
      </c>
      <c r="C7" s="178"/>
      <c r="D7" s="177">
        <v>2</v>
      </c>
      <c r="E7" s="178"/>
      <c r="F7" s="24">
        <v>3</v>
      </c>
      <c r="G7" s="260"/>
      <c r="H7" s="24">
        <v>1</v>
      </c>
      <c r="I7" s="24">
        <v>2</v>
      </c>
      <c r="J7" s="24">
        <v>3</v>
      </c>
      <c r="K7" s="154"/>
      <c r="L7" s="156"/>
      <c r="M7" s="24">
        <v>1</v>
      </c>
      <c r="N7" s="24">
        <v>2</v>
      </c>
      <c r="O7" s="26">
        <v>3</v>
      </c>
      <c r="P7" s="255"/>
      <c r="Q7" s="256"/>
      <c r="R7" s="256"/>
      <c r="S7" s="257"/>
      <c r="T7" s="171"/>
    </row>
    <row r="8" spans="1:20" ht="15">
      <c r="A8" s="194" t="s">
        <v>33</v>
      </c>
      <c r="B8" s="226" t="s">
        <v>3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46"/>
      <c r="T8" s="248"/>
    </row>
    <row r="9" spans="1:20" ht="28.5" customHeight="1" thickBot="1">
      <c r="A9" s="195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6"/>
      <c r="T9" s="242"/>
    </row>
    <row r="10" spans="1:20" ht="19.5" thickBot="1">
      <c r="A10" s="19" t="s">
        <v>4</v>
      </c>
      <c r="B10" s="243">
        <v>4230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5"/>
      <c r="T10" s="25"/>
    </row>
    <row r="11" spans="1:20" ht="14.25" customHeight="1">
      <c r="A11" s="194" t="s">
        <v>34</v>
      </c>
      <c r="B11" s="226" t="s">
        <v>76</v>
      </c>
      <c r="C11" s="227"/>
      <c r="D11" s="227"/>
      <c r="E11" s="227"/>
      <c r="F11" s="227"/>
      <c r="G11" s="246"/>
      <c r="H11" s="226"/>
      <c r="I11" s="227"/>
      <c r="J11" s="227"/>
      <c r="K11" s="227"/>
      <c r="L11" s="246"/>
      <c r="M11" s="226"/>
      <c r="N11" s="227"/>
      <c r="O11" s="227"/>
      <c r="P11" s="227"/>
      <c r="Q11" s="227"/>
      <c r="R11" s="227"/>
      <c r="S11" s="246"/>
      <c r="T11" s="248"/>
    </row>
    <row r="12" spans="1:20" ht="15" customHeight="1" thickBot="1">
      <c r="A12" s="195"/>
      <c r="B12" s="154"/>
      <c r="C12" s="155"/>
      <c r="D12" s="155"/>
      <c r="E12" s="155"/>
      <c r="F12" s="155"/>
      <c r="G12" s="156"/>
      <c r="H12" s="154"/>
      <c r="I12" s="155"/>
      <c r="J12" s="155"/>
      <c r="K12" s="155"/>
      <c r="L12" s="156"/>
      <c r="M12" s="154"/>
      <c r="N12" s="155"/>
      <c r="O12" s="155"/>
      <c r="P12" s="155"/>
      <c r="Q12" s="155"/>
      <c r="R12" s="155"/>
      <c r="S12" s="156"/>
      <c r="T12" s="242"/>
    </row>
    <row r="13" spans="1:20" ht="16.5" thickBot="1">
      <c r="A13" s="19" t="s">
        <v>5</v>
      </c>
      <c r="B13" s="177">
        <v>250</v>
      </c>
      <c r="C13" s="252"/>
      <c r="D13" s="178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49">
        <f>B13*B10</f>
        <v>1057500</v>
      </c>
      <c r="C14" s="250"/>
      <c r="D14" s="251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57" t="s">
        <v>33</v>
      </c>
      <c r="B15" s="151" t="s">
        <v>59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3"/>
      <c r="T15" s="123"/>
    </row>
    <row r="16" spans="1:20" ht="15.75" thickBot="1">
      <c r="A16" s="195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6"/>
      <c r="T16" s="242"/>
    </row>
    <row r="17" spans="1:20" ht="19.5" thickBot="1">
      <c r="A17" s="19" t="s">
        <v>4</v>
      </c>
      <c r="B17" s="243">
        <v>13220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5"/>
      <c r="T17" s="25"/>
    </row>
    <row r="18" spans="1:20" ht="15">
      <c r="A18" s="194" t="s">
        <v>35</v>
      </c>
      <c r="B18" s="226" t="s">
        <v>8</v>
      </c>
      <c r="C18" s="227"/>
      <c r="D18" s="227"/>
      <c r="E18" s="227"/>
      <c r="F18" s="227"/>
      <c r="G18" s="246"/>
      <c r="H18" s="226" t="s">
        <v>9</v>
      </c>
      <c r="I18" s="227"/>
      <c r="J18" s="227"/>
      <c r="K18" s="227"/>
      <c r="L18" s="246"/>
      <c r="M18" s="226"/>
      <c r="N18" s="227"/>
      <c r="O18" s="227"/>
      <c r="P18" s="227"/>
      <c r="Q18" s="227"/>
      <c r="R18" s="227"/>
      <c r="S18" s="246"/>
      <c r="T18" s="216"/>
    </row>
    <row r="19" spans="1:20" ht="15.75" thickBot="1">
      <c r="A19" s="195"/>
      <c r="B19" s="154"/>
      <c r="C19" s="155"/>
      <c r="D19" s="155"/>
      <c r="E19" s="155"/>
      <c r="F19" s="155"/>
      <c r="G19" s="156"/>
      <c r="H19" s="154"/>
      <c r="I19" s="155"/>
      <c r="J19" s="155"/>
      <c r="K19" s="155"/>
      <c r="L19" s="156"/>
      <c r="M19" s="154"/>
      <c r="N19" s="155"/>
      <c r="O19" s="155"/>
      <c r="P19" s="155"/>
      <c r="Q19" s="155"/>
      <c r="R19" s="155"/>
      <c r="S19" s="156"/>
      <c r="T19" s="247"/>
    </row>
    <row r="20" spans="1:20" ht="16.5" thickBot="1">
      <c r="A20" s="19" t="s">
        <v>10</v>
      </c>
      <c r="B20" s="177">
        <v>300</v>
      </c>
      <c r="C20" s="178"/>
      <c r="D20" s="177">
        <v>310</v>
      </c>
      <c r="E20" s="178"/>
      <c r="F20" s="24">
        <v>275</v>
      </c>
      <c r="G20" s="29">
        <v>295</v>
      </c>
      <c r="H20" s="24"/>
      <c r="I20" s="24"/>
      <c r="J20" s="24"/>
      <c r="K20" s="236"/>
      <c r="L20" s="237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38">
        <f>B17*B20</f>
        <v>3966000</v>
      </c>
      <c r="C21" s="239"/>
      <c r="D21" s="238">
        <f>D20*B17</f>
        <v>4098200</v>
      </c>
      <c r="E21" s="239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40">
        <f>B17*K20</f>
        <v>0</v>
      </c>
      <c r="L21" s="241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57" t="s">
        <v>36</v>
      </c>
      <c r="B22" s="151" t="s">
        <v>11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217"/>
    </row>
    <row r="23" spans="1:20" ht="15.75" thickBot="1">
      <c r="A23" s="161"/>
      <c r="B23" s="210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8"/>
    </row>
    <row r="24" spans="1:20" ht="15.75" thickTop="1">
      <c r="A24" s="157" t="s">
        <v>4</v>
      </c>
      <c r="B24" s="219">
        <v>2580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1"/>
    </row>
    <row r="25" spans="1:20" ht="1.5" customHeight="1" thickBot="1">
      <c r="A25" s="161"/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4"/>
      <c r="N25" s="224"/>
      <c r="O25" s="224"/>
      <c r="P25" s="224"/>
      <c r="Q25" s="224"/>
      <c r="R25" s="224"/>
      <c r="S25" s="224"/>
      <c r="T25" s="225"/>
    </row>
    <row r="26" spans="1:20" ht="15" customHeight="1" thickTop="1">
      <c r="A26" s="157" t="s">
        <v>35</v>
      </c>
      <c r="B26" s="151" t="s">
        <v>60</v>
      </c>
      <c r="C26" s="152"/>
      <c r="D26" s="152"/>
      <c r="E26" s="152"/>
      <c r="F26" s="152"/>
      <c r="G26" s="153"/>
      <c r="H26" s="226" t="s">
        <v>9</v>
      </c>
      <c r="I26" s="227"/>
      <c r="J26" s="227"/>
      <c r="K26" s="227"/>
      <c r="L26" s="227"/>
      <c r="M26" s="228"/>
      <c r="N26" s="229"/>
      <c r="O26" s="229"/>
      <c r="P26" s="229"/>
      <c r="Q26" s="229"/>
      <c r="R26" s="229"/>
      <c r="S26" s="230"/>
      <c r="T26" s="234"/>
    </row>
    <row r="27" spans="1:20" ht="15" customHeight="1" thickBot="1">
      <c r="A27" s="161"/>
      <c r="B27" s="210"/>
      <c r="C27" s="211"/>
      <c r="D27" s="211"/>
      <c r="E27" s="211"/>
      <c r="F27" s="211"/>
      <c r="G27" s="212"/>
      <c r="H27" s="154"/>
      <c r="I27" s="155"/>
      <c r="J27" s="155"/>
      <c r="K27" s="155"/>
      <c r="L27" s="155"/>
      <c r="M27" s="231"/>
      <c r="N27" s="232"/>
      <c r="O27" s="232"/>
      <c r="P27" s="232"/>
      <c r="Q27" s="232"/>
      <c r="R27" s="232"/>
      <c r="S27" s="233"/>
      <c r="T27" s="235"/>
    </row>
    <row r="28" spans="1:20" ht="17.25" thickBot="1" thickTop="1">
      <c r="A28" s="20" t="s">
        <v>10</v>
      </c>
      <c r="B28" s="159">
        <v>160</v>
      </c>
      <c r="C28" s="160"/>
      <c r="D28" s="159">
        <v>150</v>
      </c>
      <c r="E28" s="160"/>
      <c r="F28" s="14">
        <v>0</v>
      </c>
      <c r="G28" s="34">
        <v>155</v>
      </c>
      <c r="H28" s="14"/>
      <c r="I28" s="14"/>
      <c r="J28" s="14"/>
      <c r="K28" s="179"/>
      <c r="L28" s="180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59">
        <f>B24*B28</f>
        <v>412800</v>
      </c>
      <c r="C29" s="160"/>
      <c r="D29" s="159">
        <f>D28*B24</f>
        <v>387000</v>
      </c>
      <c r="E29" s="160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79">
        <f>B24*K28</f>
        <v>0</v>
      </c>
      <c r="L29" s="180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57" t="s">
        <v>36</v>
      </c>
      <c r="B30" s="174" t="s">
        <v>12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176"/>
      <c r="T30" s="216"/>
    </row>
    <row r="31" spans="1:20" ht="15.75" thickBot="1">
      <c r="A31" s="161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2"/>
      <c r="T31" s="201"/>
    </row>
    <row r="32" spans="1:20" ht="20.25" thickBot="1" thickTop="1">
      <c r="A32" s="20" t="s">
        <v>4</v>
      </c>
      <c r="B32" s="207">
        <v>4075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  <c r="T32" s="37"/>
    </row>
    <row r="33" spans="1:20" ht="15" customHeight="1" thickTop="1">
      <c r="A33" s="157" t="s">
        <v>35</v>
      </c>
      <c r="B33" s="151" t="s">
        <v>61</v>
      </c>
      <c r="C33" s="152"/>
      <c r="D33" s="152"/>
      <c r="E33" s="152"/>
      <c r="F33" s="152"/>
      <c r="G33" s="153"/>
      <c r="H33" s="163"/>
      <c r="I33" s="136"/>
      <c r="J33" s="136"/>
      <c r="K33" s="136"/>
      <c r="L33" s="137"/>
      <c r="M33" s="163"/>
      <c r="N33" s="136"/>
      <c r="O33" s="136"/>
      <c r="P33" s="136"/>
      <c r="Q33" s="136"/>
      <c r="R33" s="136"/>
      <c r="S33" s="137"/>
      <c r="T33" s="206"/>
    </row>
    <row r="34" spans="1:20" ht="15" customHeight="1" thickBot="1">
      <c r="A34" s="161"/>
      <c r="B34" s="210"/>
      <c r="C34" s="211"/>
      <c r="D34" s="211"/>
      <c r="E34" s="211"/>
      <c r="F34" s="211"/>
      <c r="G34" s="212"/>
      <c r="H34" s="164"/>
      <c r="I34" s="214"/>
      <c r="J34" s="214"/>
      <c r="K34" s="214"/>
      <c r="L34" s="165"/>
      <c r="M34" s="164"/>
      <c r="N34" s="214"/>
      <c r="O34" s="214"/>
      <c r="P34" s="214"/>
      <c r="Q34" s="214"/>
      <c r="R34" s="214"/>
      <c r="S34" s="165"/>
      <c r="T34" s="201"/>
    </row>
    <row r="35" spans="1:20" ht="17.25" thickBot="1" thickTop="1">
      <c r="A35" s="20" t="s">
        <v>10</v>
      </c>
      <c r="B35" s="159">
        <v>95</v>
      </c>
      <c r="C35" s="160"/>
      <c r="D35" s="159">
        <v>120</v>
      </c>
      <c r="E35" s="160"/>
      <c r="F35" s="14">
        <v>100</v>
      </c>
      <c r="G35" s="34">
        <v>105</v>
      </c>
      <c r="H35" s="14"/>
      <c r="I35" s="14"/>
      <c r="J35" s="14"/>
      <c r="K35" s="179"/>
      <c r="L35" s="180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59">
        <f>B35*B32</f>
        <v>387125</v>
      </c>
      <c r="C36" s="160"/>
      <c r="D36" s="159">
        <f>D35*B32</f>
        <v>489000</v>
      </c>
      <c r="E36" s="160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79">
        <f>K35*B32</f>
        <v>0</v>
      </c>
      <c r="L36" s="180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57" t="s">
        <v>36</v>
      </c>
      <c r="B37" s="151" t="s">
        <v>13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3"/>
      <c r="T37" s="206"/>
    </row>
    <row r="38" spans="1:20" ht="15.75" thickBot="1">
      <c r="A38" s="161"/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2"/>
      <c r="T38" s="201"/>
    </row>
    <row r="39" spans="1:20" ht="20.25" thickBot="1" thickTop="1">
      <c r="A39" s="20" t="s">
        <v>4</v>
      </c>
      <c r="B39" s="207">
        <v>4300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  <c r="T39" s="37"/>
    </row>
    <row r="40" spans="1:20" ht="0.75" customHeight="1" thickTop="1">
      <c r="A40" s="157" t="s">
        <v>35</v>
      </c>
      <c r="B40" s="151" t="s">
        <v>14</v>
      </c>
      <c r="C40" s="152"/>
      <c r="D40" s="152"/>
      <c r="E40" s="152"/>
      <c r="F40" s="152"/>
      <c r="G40" s="153"/>
      <c r="H40" s="163"/>
      <c r="I40" s="136"/>
      <c r="J40" s="136"/>
      <c r="K40" s="136"/>
      <c r="L40" s="137"/>
      <c r="M40" s="163"/>
      <c r="N40" s="136"/>
      <c r="O40" s="136"/>
      <c r="P40" s="136"/>
      <c r="Q40" s="136"/>
      <c r="R40" s="136"/>
      <c r="S40" s="137"/>
      <c r="T40" s="206"/>
    </row>
    <row r="41" spans="1:20" ht="33" customHeight="1" thickBot="1">
      <c r="A41" s="161"/>
      <c r="B41" s="210" t="s">
        <v>61</v>
      </c>
      <c r="C41" s="211"/>
      <c r="D41" s="211"/>
      <c r="E41" s="211"/>
      <c r="F41" s="211"/>
      <c r="G41" s="212"/>
      <c r="H41" s="164"/>
      <c r="I41" s="214"/>
      <c r="J41" s="214"/>
      <c r="K41" s="214"/>
      <c r="L41" s="165"/>
      <c r="M41" s="164"/>
      <c r="N41" s="214"/>
      <c r="O41" s="214"/>
      <c r="P41" s="214"/>
      <c r="Q41" s="214"/>
      <c r="R41" s="214"/>
      <c r="S41" s="165"/>
      <c r="T41" s="201"/>
    </row>
    <row r="42" spans="1:20" ht="17.25" thickBot="1" thickTop="1">
      <c r="A42" s="20" t="s">
        <v>10</v>
      </c>
      <c r="B42" s="159">
        <v>150</v>
      </c>
      <c r="C42" s="160"/>
      <c r="D42" s="159">
        <v>160</v>
      </c>
      <c r="E42" s="160"/>
      <c r="F42" s="14">
        <v>130</v>
      </c>
      <c r="G42" s="34">
        <v>146.67</v>
      </c>
      <c r="H42" s="14"/>
      <c r="I42" s="14"/>
      <c r="J42" s="14"/>
      <c r="K42" s="179"/>
      <c r="L42" s="180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59">
        <f>B42*B39</f>
        <v>645000</v>
      </c>
      <c r="C43" s="160"/>
      <c r="D43" s="159">
        <f>D42*B39</f>
        <v>688000</v>
      </c>
      <c r="E43" s="160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79">
        <v>0</v>
      </c>
      <c r="L43" s="180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57" t="s">
        <v>36</v>
      </c>
      <c r="B44" s="151" t="s">
        <v>15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3"/>
      <c r="T44" s="206"/>
    </row>
    <row r="45" spans="1:20" ht="15.75" thickBot="1">
      <c r="A45" s="161"/>
      <c r="B45" s="210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/>
      <c r="T45" s="201"/>
    </row>
    <row r="46" spans="1:20" ht="20.25" thickBot="1" thickTop="1">
      <c r="A46" s="20" t="s">
        <v>4</v>
      </c>
      <c r="B46" s="207">
        <v>1635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9"/>
      <c r="T46" s="37"/>
    </row>
    <row r="47" spans="1:20" ht="15" customHeight="1" thickTop="1">
      <c r="A47" s="157" t="s">
        <v>35</v>
      </c>
      <c r="B47" s="151" t="s">
        <v>16</v>
      </c>
      <c r="C47" s="152"/>
      <c r="D47" s="152"/>
      <c r="E47" s="152"/>
      <c r="F47" s="152"/>
      <c r="G47" s="153"/>
      <c r="H47" s="151" t="s">
        <v>71</v>
      </c>
      <c r="I47" s="152"/>
      <c r="J47" s="152"/>
      <c r="K47" s="152"/>
      <c r="L47" s="153"/>
      <c r="M47" s="213"/>
      <c r="N47" s="130"/>
      <c r="O47" s="130"/>
      <c r="P47" s="130"/>
      <c r="Q47" s="130"/>
      <c r="R47" s="130"/>
      <c r="S47" s="131"/>
      <c r="T47" s="206"/>
    </row>
    <row r="48" spans="1:20" ht="15" customHeight="1" thickBot="1">
      <c r="A48" s="161"/>
      <c r="B48" s="210"/>
      <c r="C48" s="211"/>
      <c r="D48" s="211"/>
      <c r="E48" s="211"/>
      <c r="F48" s="211"/>
      <c r="G48" s="212"/>
      <c r="H48" s="210"/>
      <c r="I48" s="211"/>
      <c r="J48" s="211"/>
      <c r="K48" s="211"/>
      <c r="L48" s="212"/>
      <c r="M48" s="132"/>
      <c r="N48" s="133"/>
      <c r="O48" s="133"/>
      <c r="P48" s="133"/>
      <c r="Q48" s="133"/>
      <c r="R48" s="133"/>
      <c r="S48" s="134"/>
      <c r="T48" s="201"/>
    </row>
    <row r="49" spans="1:20" ht="17.25" thickBot="1" thickTop="1">
      <c r="A49" s="20" t="s">
        <v>10</v>
      </c>
      <c r="B49" s="159">
        <v>290</v>
      </c>
      <c r="C49" s="160"/>
      <c r="D49" s="159">
        <v>330</v>
      </c>
      <c r="E49" s="160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79">
        <v>290</v>
      </c>
      <c r="L49" s="180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59">
        <f>B49*B46</f>
        <v>474150</v>
      </c>
      <c r="C50" s="160"/>
      <c r="D50" s="159">
        <f>D49*B46</f>
        <v>539550</v>
      </c>
      <c r="E50" s="160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79">
        <f>K49*B46</f>
        <v>474150</v>
      </c>
      <c r="L50" s="180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57" t="s">
        <v>36</v>
      </c>
      <c r="B51" s="151" t="s">
        <v>17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3"/>
      <c r="T51" s="206"/>
    </row>
    <row r="52" spans="1:20" ht="15.75" thickBot="1">
      <c r="A52" s="161"/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  <c r="T52" s="201"/>
    </row>
    <row r="53" spans="1:20" ht="20.25" thickBot="1" thickTop="1">
      <c r="A53" s="20" t="s">
        <v>4</v>
      </c>
      <c r="B53" s="207">
        <v>2064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9"/>
      <c r="T53" s="37"/>
    </row>
    <row r="54" spans="1:20" ht="15" customHeight="1" thickTop="1">
      <c r="A54" s="157" t="s">
        <v>35</v>
      </c>
      <c r="B54" s="151" t="s">
        <v>8</v>
      </c>
      <c r="C54" s="152"/>
      <c r="D54" s="152"/>
      <c r="E54" s="152"/>
      <c r="F54" s="152"/>
      <c r="G54" s="153"/>
      <c r="H54" s="151" t="s">
        <v>71</v>
      </c>
      <c r="I54" s="152"/>
      <c r="J54" s="152"/>
      <c r="K54" s="152"/>
      <c r="L54" s="153"/>
      <c r="M54" s="213"/>
      <c r="N54" s="130"/>
      <c r="O54" s="130"/>
      <c r="P54" s="130"/>
      <c r="Q54" s="130"/>
      <c r="R54" s="130"/>
      <c r="S54" s="131"/>
      <c r="T54" s="206"/>
    </row>
    <row r="55" spans="1:20" ht="15" customHeight="1" thickBot="1">
      <c r="A55" s="161"/>
      <c r="B55" s="210"/>
      <c r="C55" s="211"/>
      <c r="D55" s="211"/>
      <c r="E55" s="211"/>
      <c r="F55" s="211"/>
      <c r="G55" s="212"/>
      <c r="H55" s="210"/>
      <c r="I55" s="211"/>
      <c r="J55" s="211"/>
      <c r="K55" s="211"/>
      <c r="L55" s="212"/>
      <c r="M55" s="132"/>
      <c r="N55" s="133"/>
      <c r="O55" s="133"/>
      <c r="P55" s="133"/>
      <c r="Q55" s="133"/>
      <c r="R55" s="133"/>
      <c r="S55" s="134"/>
      <c r="T55" s="201"/>
    </row>
    <row r="56" spans="1:20" ht="17.25" thickBot="1" thickTop="1">
      <c r="A56" s="20" t="s">
        <v>10</v>
      </c>
      <c r="B56" s="159">
        <v>290</v>
      </c>
      <c r="C56" s="160"/>
      <c r="D56" s="159">
        <v>320</v>
      </c>
      <c r="E56" s="160"/>
      <c r="F56" s="14">
        <v>270</v>
      </c>
      <c r="G56" s="34">
        <v>293.33</v>
      </c>
      <c r="H56" s="14"/>
      <c r="I56" s="14">
        <v>0</v>
      </c>
      <c r="J56" s="14"/>
      <c r="K56" s="179">
        <v>0</v>
      </c>
      <c r="L56" s="180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59">
        <f>B56*B53</f>
        <v>598560</v>
      </c>
      <c r="C57" s="160"/>
      <c r="D57" s="159">
        <f>D56*B53</f>
        <v>660480</v>
      </c>
      <c r="E57" s="160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79">
        <f>K56*B53</f>
        <v>0</v>
      </c>
      <c r="L57" s="180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81"/>
      <c r="C58" s="182"/>
      <c r="D58" s="181"/>
      <c r="E58" s="182"/>
      <c r="F58" s="56"/>
      <c r="G58" s="56"/>
      <c r="H58" s="56"/>
      <c r="I58" s="56"/>
      <c r="J58" s="56"/>
      <c r="K58" s="181"/>
      <c r="L58" s="182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59"/>
      <c r="C59" s="160"/>
      <c r="D59" s="204"/>
      <c r="E59" s="205"/>
      <c r="F59" s="14"/>
      <c r="G59" s="14"/>
      <c r="H59" s="44"/>
      <c r="I59" s="44"/>
      <c r="J59" s="14"/>
      <c r="K59" s="204"/>
      <c r="L59" s="205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57" t="s">
        <v>37</v>
      </c>
      <c r="B60" s="129">
        <f>B57+B50+B43+B36+B29+B21+B14</f>
        <v>7541135</v>
      </c>
      <c r="C60" s="131"/>
      <c r="D60" s="129">
        <f>D57+D50+D43+D36+D29+D21+E14</f>
        <v>8004330</v>
      </c>
      <c r="E60" s="131"/>
      <c r="F60" s="127">
        <f>F57+F50+F43+F36+F29+F21+F14</f>
        <v>6674580</v>
      </c>
      <c r="G60" s="127">
        <f>G57+G50+G43+G36+G29+G21+G14</f>
        <v>7540003.220000001</v>
      </c>
      <c r="H60" s="127">
        <f>H57+H50+H43+H36+H29+H21+H14</f>
        <v>474150</v>
      </c>
      <c r="I60" s="127">
        <f>I57+I50+I43+I36+I29+I21+I14</f>
        <v>0</v>
      </c>
      <c r="J60" s="127">
        <f>J57+J50+J43+J36+J29+J21+J14</f>
        <v>474150</v>
      </c>
      <c r="K60" s="129">
        <f>K57+K50+K43+K36+K29+K21+L14</f>
        <v>474150</v>
      </c>
      <c r="L60" s="131"/>
      <c r="M60" s="127">
        <v>0</v>
      </c>
      <c r="N60" s="127">
        <v>0</v>
      </c>
      <c r="O60" s="129">
        <f>O14</f>
        <v>0</v>
      </c>
      <c r="P60" s="130"/>
      <c r="Q60" s="130"/>
      <c r="R60" s="131"/>
      <c r="S60" s="127">
        <v>0</v>
      </c>
      <c r="T60" s="200">
        <f>T57+T50+T43+T36+T29+T21+T14</f>
        <v>7533607</v>
      </c>
    </row>
    <row r="61" spans="1:20" ht="15.75" thickBot="1">
      <c r="A61" s="161"/>
      <c r="B61" s="132"/>
      <c r="C61" s="134"/>
      <c r="D61" s="132"/>
      <c r="E61" s="134"/>
      <c r="F61" s="128"/>
      <c r="G61" s="128"/>
      <c r="H61" s="128"/>
      <c r="I61" s="128"/>
      <c r="J61" s="128"/>
      <c r="K61" s="132"/>
      <c r="L61" s="134"/>
      <c r="M61" s="128"/>
      <c r="N61" s="128"/>
      <c r="O61" s="132"/>
      <c r="P61" s="133"/>
      <c r="Q61" s="133"/>
      <c r="R61" s="134"/>
      <c r="S61" s="128"/>
      <c r="T61" s="201"/>
    </row>
    <row r="62" spans="1:20" ht="30.75" customHeight="1" thickTop="1">
      <c r="A62" s="157" t="s">
        <v>20</v>
      </c>
      <c r="B62" s="135">
        <v>40578</v>
      </c>
      <c r="C62" s="196"/>
      <c r="D62" s="135">
        <v>40578</v>
      </c>
      <c r="E62" s="196"/>
      <c r="F62" s="125">
        <v>40578</v>
      </c>
      <c r="G62" s="142"/>
      <c r="H62" s="125">
        <v>40578</v>
      </c>
      <c r="I62" s="125">
        <v>40578</v>
      </c>
      <c r="J62" s="125">
        <v>40578</v>
      </c>
      <c r="K62" s="48"/>
      <c r="L62" s="137"/>
      <c r="M62" s="125"/>
      <c r="N62" s="125"/>
      <c r="O62" s="135"/>
      <c r="P62" s="136"/>
      <c r="Q62" s="136"/>
      <c r="R62" s="137"/>
      <c r="S62" s="142"/>
      <c r="T62" s="123"/>
    </row>
    <row r="63" spans="1:20" ht="15.75" thickBot="1">
      <c r="A63" s="158"/>
      <c r="B63" s="197"/>
      <c r="C63" s="198"/>
      <c r="D63" s="197"/>
      <c r="E63" s="198"/>
      <c r="F63" s="199"/>
      <c r="G63" s="126"/>
      <c r="H63" s="126"/>
      <c r="I63" s="126"/>
      <c r="J63" s="126"/>
      <c r="K63" s="49"/>
      <c r="L63" s="140"/>
      <c r="M63" s="126"/>
      <c r="N63" s="126"/>
      <c r="O63" s="138"/>
      <c r="P63" s="139"/>
      <c r="Q63" s="139"/>
      <c r="R63" s="140"/>
      <c r="S63" s="126"/>
      <c r="T63" s="124"/>
    </row>
    <row r="64" spans="1:20" ht="15" customHeight="1" thickTop="1">
      <c r="A64" s="157" t="s">
        <v>21</v>
      </c>
      <c r="B64" s="163" t="s">
        <v>75</v>
      </c>
      <c r="C64" s="137"/>
      <c r="D64" s="163" t="s">
        <v>75</v>
      </c>
      <c r="E64" s="137"/>
      <c r="F64" s="142" t="s">
        <v>75</v>
      </c>
      <c r="G64" s="142"/>
      <c r="H64" s="142" t="s">
        <v>75</v>
      </c>
      <c r="I64" s="142" t="s">
        <v>75</v>
      </c>
      <c r="J64" s="142" t="s">
        <v>75</v>
      </c>
      <c r="K64" s="163"/>
      <c r="L64" s="137"/>
      <c r="M64" s="142"/>
      <c r="N64" s="142"/>
      <c r="O64" s="163"/>
      <c r="P64" s="136"/>
      <c r="Q64" s="136"/>
      <c r="R64" s="137"/>
      <c r="S64" s="142"/>
      <c r="T64" s="123"/>
    </row>
    <row r="65" spans="1:20" ht="39.75" customHeight="1" thickBot="1">
      <c r="A65" s="158"/>
      <c r="B65" s="164"/>
      <c r="C65" s="165"/>
      <c r="D65" s="164"/>
      <c r="E65" s="165"/>
      <c r="F65" s="126"/>
      <c r="G65" s="202"/>
      <c r="H65" s="126"/>
      <c r="I65" s="126"/>
      <c r="J65" s="126"/>
      <c r="K65" s="164"/>
      <c r="L65" s="165"/>
      <c r="M65" s="126"/>
      <c r="N65" s="126"/>
      <c r="O65" s="138"/>
      <c r="P65" s="139"/>
      <c r="Q65" s="139"/>
      <c r="R65" s="140"/>
      <c r="S65" s="202"/>
      <c r="T65" s="203"/>
    </row>
    <row r="66" spans="1:20" ht="46.5" customHeight="1" thickTop="1">
      <c r="A66" s="183" t="s">
        <v>22</v>
      </c>
      <c r="B66" s="184"/>
      <c r="C66" s="151" t="s">
        <v>23</v>
      </c>
      <c r="D66" s="152"/>
      <c r="E66" s="152"/>
      <c r="F66" s="152"/>
      <c r="G66" s="153"/>
      <c r="H66" s="151" t="s">
        <v>38</v>
      </c>
      <c r="I66" s="189"/>
      <c r="J66" s="189"/>
      <c r="K66" s="189"/>
      <c r="L66" s="189"/>
      <c r="M66" s="189"/>
      <c r="N66" s="189"/>
      <c r="O66" s="190"/>
      <c r="P66" s="5"/>
      <c r="Q66" s="6"/>
      <c r="R66" s="7"/>
      <c r="S66" s="8"/>
      <c r="T66" s="8"/>
    </row>
    <row r="67" spans="1:20" ht="16.5" thickBot="1">
      <c r="A67" s="185"/>
      <c r="B67" s="186"/>
      <c r="C67" s="154"/>
      <c r="D67" s="155"/>
      <c r="E67" s="155"/>
      <c r="F67" s="155"/>
      <c r="G67" s="156"/>
      <c r="H67" s="191"/>
      <c r="I67" s="192"/>
      <c r="J67" s="192"/>
      <c r="K67" s="192"/>
      <c r="L67" s="192"/>
      <c r="M67" s="192"/>
      <c r="N67" s="192"/>
      <c r="O67" s="193"/>
      <c r="P67" s="9"/>
      <c r="Q67" s="10"/>
      <c r="R67" s="3"/>
      <c r="S67" s="2"/>
      <c r="T67" s="2"/>
    </row>
    <row r="68" spans="1:20" ht="16.5" thickBot="1">
      <c r="A68" s="146" t="s">
        <v>26</v>
      </c>
      <c r="B68" s="147"/>
      <c r="C68" s="143" t="s">
        <v>27</v>
      </c>
      <c r="D68" s="144"/>
      <c r="E68" s="144"/>
      <c r="F68" s="144"/>
      <c r="G68" s="145"/>
      <c r="H68" s="146" t="s">
        <v>28</v>
      </c>
      <c r="I68" s="166"/>
      <c r="J68" s="166"/>
      <c r="K68" s="166"/>
      <c r="L68" s="166"/>
      <c r="M68" s="166"/>
      <c r="N68" s="166"/>
      <c r="O68" s="167"/>
      <c r="P68" s="11"/>
      <c r="Q68" s="12"/>
      <c r="R68" s="187"/>
      <c r="S68" s="188"/>
      <c r="T68" s="188"/>
    </row>
    <row r="69" spans="1:20" ht="16.5" thickBot="1">
      <c r="A69" s="146" t="s">
        <v>29</v>
      </c>
      <c r="B69" s="147"/>
      <c r="C69" s="148" t="s">
        <v>67</v>
      </c>
      <c r="D69" s="149"/>
      <c r="E69" s="149"/>
      <c r="F69" s="149"/>
      <c r="G69" s="150"/>
      <c r="H69" s="146" t="s">
        <v>57</v>
      </c>
      <c r="I69" s="166"/>
      <c r="J69" s="166"/>
      <c r="K69" s="166"/>
      <c r="L69" s="166"/>
      <c r="M69" s="166"/>
      <c r="N69" s="166"/>
      <c r="O69" s="167"/>
      <c r="P69" s="11"/>
      <c r="Q69" s="12"/>
      <c r="R69" s="187"/>
      <c r="S69" s="188"/>
      <c r="T69" s="188"/>
    </row>
    <row r="70" spans="1:20" ht="16.5" customHeight="1" thickBot="1">
      <c r="A70" s="146" t="s">
        <v>30</v>
      </c>
      <c r="B70" s="147"/>
      <c r="C70" s="143" t="s">
        <v>31</v>
      </c>
      <c r="D70" s="144"/>
      <c r="E70" s="144"/>
      <c r="F70" s="144"/>
      <c r="G70" s="145"/>
      <c r="H70" s="146" t="s">
        <v>32</v>
      </c>
      <c r="I70" s="166"/>
      <c r="J70" s="166"/>
      <c r="K70" s="166"/>
      <c r="L70" s="166"/>
      <c r="M70" s="166"/>
      <c r="N70" s="166"/>
      <c r="O70" s="167"/>
      <c r="P70" s="11"/>
      <c r="Q70" s="12"/>
      <c r="R70" s="187"/>
      <c r="S70" s="188"/>
      <c r="T70" s="188"/>
    </row>
    <row r="72" spans="1:6" ht="15">
      <c r="A72" s="141" t="s">
        <v>73</v>
      </c>
      <c r="B72" s="141"/>
      <c r="C72" s="141"/>
      <c r="D72" s="141"/>
      <c r="E72" s="141"/>
      <c r="F72" s="141"/>
    </row>
    <row r="73" spans="1:8" ht="22.5" customHeight="1">
      <c r="A73" s="141" t="s">
        <v>69</v>
      </c>
      <c r="B73" s="141"/>
      <c r="C73" s="141"/>
      <c r="D73" s="141"/>
      <c r="E73" s="141"/>
      <c r="F73" s="141"/>
      <c r="G73" s="141"/>
      <c r="H73" s="141"/>
    </row>
    <row r="74" spans="1:8" ht="39" customHeight="1">
      <c r="A74" s="162" t="s">
        <v>77</v>
      </c>
      <c r="B74" s="141"/>
      <c r="C74" s="141"/>
      <c r="D74" s="141"/>
      <c r="E74" s="141"/>
      <c r="F74" s="141"/>
      <c r="G74" s="141"/>
      <c r="H74" s="141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T15:T16"/>
    <mergeCell ref="B17:S17"/>
    <mergeCell ref="B18:G19"/>
    <mergeCell ref="H18:L19"/>
    <mergeCell ref="M18:S19"/>
    <mergeCell ref="T18:T19"/>
    <mergeCell ref="D20:E20"/>
    <mergeCell ref="K20:L20"/>
    <mergeCell ref="B21:C21"/>
    <mergeCell ref="D21:E21"/>
    <mergeCell ref="K21:L21"/>
    <mergeCell ref="B15:S1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K49:L49"/>
    <mergeCell ref="B50:C50"/>
    <mergeCell ref="D50:E50"/>
    <mergeCell ref="K50:L50"/>
    <mergeCell ref="B44:S45"/>
    <mergeCell ref="B51:S52"/>
    <mergeCell ref="D49:E49"/>
    <mergeCell ref="T51:T52"/>
    <mergeCell ref="B53:S53"/>
    <mergeCell ref="B54:G55"/>
    <mergeCell ref="H54:L55"/>
    <mergeCell ref="M54:S55"/>
    <mergeCell ref="T54:T5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B62:C63"/>
    <mergeCell ref="D62:E63"/>
    <mergeCell ref="F62:F63"/>
    <mergeCell ref="B60:C61"/>
    <mergeCell ref="D60:E61"/>
    <mergeCell ref="B64:C65"/>
    <mergeCell ref="F60:F61"/>
    <mergeCell ref="A8:A9"/>
    <mergeCell ref="A11:A12"/>
    <mergeCell ref="A15:A16"/>
    <mergeCell ref="A18:A19"/>
    <mergeCell ref="A22:A23"/>
    <mergeCell ref="A24:A25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9" t="s">
        <v>39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15.75" thickBot="1">
      <c r="A2" s="270" t="s">
        <v>53</v>
      </c>
      <c r="B2" s="271"/>
      <c r="C2" s="271"/>
      <c r="D2" s="271"/>
      <c r="E2" s="271"/>
      <c r="F2" s="271"/>
      <c r="G2" s="271"/>
      <c r="L2" s="270" t="s">
        <v>56</v>
      </c>
      <c r="M2" s="270"/>
      <c r="N2" s="270"/>
      <c r="O2" s="270"/>
      <c r="P2" s="270"/>
      <c r="Q2" s="270"/>
      <c r="R2" s="270"/>
    </row>
    <row r="3" spans="1:18" ht="15.75" customHeight="1" thickTop="1">
      <c r="A3" s="157" t="s">
        <v>0</v>
      </c>
      <c r="B3" s="151" t="s">
        <v>1</v>
      </c>
      <c r="C3" s="152"/>
      <c r="D3" s="152"/>
      <c r="E3" s="152"/>
      <c r="F3" s="153"/>
      <c r="G3" s="258" t="s">
        <v>2</v>
      </c>
      <c r="H3" s="151" t="s">
        <v>1</v>
      </c>
      <c r="I3" s="152"/>
      <c r="J3" s="153"/>
      <c r="K3" s="151" t="s">
        <v>2</v>
      </c>
      <c r="L3" s="153"/>
      <c r="M3" s="151" t="s">
        <v>1</v>
      </c>
      <c r="N3" s="152"/>
      <c r="O3" s="152"/>
      <c r="P3" s="153"/>
      <c r="Q3" s="258" t="s">
        <v>2</v>
      </c>
      <c r="R3" s="123" t="s">
        <v>40</v>
      </c>
    </row>
    <row r="4" spans="1:18" ht="15.75" customHeight="1" thickBot="1">
      <c r="A4" s="172"/>
      <c r="B4" s="154"/>
      <c r="C4" s="155"/>
      <c r="D4" s="155"/>
      <c r="E4" s="155"/>
      <c r="F4" s="156"/>
      <c r="G4" s="259"/>
      <c r="H4" s="154"/>
      <c r="I4" s="155"/>
      <c r="J4" s="156"/>
      <c r="K4" s="174"/>
      <c r="L4" s="176"/>
      <c r="M4" s="154"/>
      <c r="N4" s="155"/>
      <c r="O4" s="155"/>
      <c r="P4" s="156"/>
      <c r="Q4" s="304"/>
      <c r="R4" s="302"/>
    </row>
    <row r="5" spans="1:18" ht="16.5" thickBot="1">
      <c r="A5" s="173"/>
      <c r="B5" s="26">
        <v>1</v>
      </c>
      <c r="C5" s="28"/>
      <c r="D5" s="177">
        <v>2</v>
      </c>
      <c r="E5" s="178"/>
      <c r="F5" s="24">
        <v>3</v>
      </c>
      <c r="G5" s="260"/>
      <c r="H5" s="24">
        <v>1</v>
      </c>
      <c r="I5" s="24">
        <v>2</v>
      </c>
      <c r="J5" s="24">
        <v>3</v>
      </c>
      <c r="K5" s="154"/>
      <c r="L5" s="156"/>
      <c r="M5" s="26">
        <v>1</v>
      </c>
      <c r="N5" s="28"/>
      <c r="O5" s="24">
        <v>2</v>
      </c>
      <c r="P5" s="24">
        <v>3</v>
      </c>
      <c r="Q5" s="305"/>
      <c r="R5" s="303"/>
    </row>
    <row r="6" spans="1:18" ht="15">
      <c r="A6" s="194" t="s">
        <v>36</v>
      </c>
      <c r="B6" s="296" t="s">
        <v>41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8"/>
      <c r="R6" s="292"/>
    </row>
    <row r="7" spans="1:18" ht="15.75" thickBot="1">
      <c r="A7" s="195"/>
      <c r="B7" s="299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/>
      <c r="R7" s="293"/>
    </row>
    <row r="8" spans="1:18" ht="17.25" thickBot="1">
      <c r="A8" s="19" t="s">
        <v>42</v>
      </c>
      <c r="B8" s="177">
        <v>395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178"/>
      <c r="R8" s="40"/>
    </row>
    <row r="9" spans="1:18" ht="15">
      <c r="A9" s="194" t="s">
        <v>35</v>
      </c>
      <c r="B9" s="296" t="s">
        <v>62</v>
      </c>
      <c r="C9" s="297"/>
      <c r="D9" s="297"/>
      <c r="E9" s="297"/>
      <c r="F9" s="297"/>
      <c r="G9" s="298"/>
      <c r="H9" s="296"/>
      <c r="I9" s="297"/>
      <c r="J9" s="297"/>
      <c r="K9" s="297"/>
      <c r="L9" s="298"/>
      <c r="M9" s="296"/>
      <c r="N9" s="297"/>
      <c r="O9" s="297"/>
      <c r="P9" s="297"/>
      <c r="Q9" s="298"/>
      <c r="R9" s="292"/>
    </row>
    <row r="10" spans="1:18" ht="15.75" thickBot="1">
      <c r="A10" s="195"/>
      <c r="B10" s="299" t="s">
        <v>63</v>
      </c>
      <c r="C10" s="300"/>
      <c r="D10" s="300"/>
      <c r="E10" s="300"/>
      <c r="F10" s="300"/>
      <c r="G10" s="301"/>
      <c r="H10" s="299"/>
      <c r="I10" s="300"/>
      <c r="J10" s="300"/>
      <c r="K10" s="300"/>
      <c r="L10" s="301"/>
      <c r="M10" s="299"/>
      <c r="N10" s="300"/>
      <c r="O10" s="300"/>
      <c r="P10" s="300"/>
      <c r="Q10" s="301"/>
      <c r="R10" s="293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77"/>
      <c r="O11" s="178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38"/>
      <c r="O12" s="239"/>
      <c r="P12" s="14"/>
      <c r="Q12" s="34"/>
      <c r="R12" s="43">
        <f>R11*B8</f>
        <v>66360</v>
      </c>
    </row>
    <row r="13" spans="1:18" ht="15.75" thickTop="1">
      <c r="A13" s="157" t="s">
        <v>36</v>
      </c>
      <c r="B13" s="163" t="s">
        <v>43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288"/>
    </row>
    <row r="14" spans="1:18" ht="15.75" thickBot="1">
      <c r="A14" s="195"/>
      <c r="B14" s="299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1"/>
      <c r="R14" s="293"/>
    </row>
    <row r="15" spans="1:18" ht="17.25" thickBot="1">
      <c r="A15" s="19" t="s">
        <v>42</v>
      </c>
      <c r="B15" s="177">
        <v>11885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178"/>
      <c r="R15" s="40"/>
    </row>
    <row r="16" spans="1:18" ht="14.25" customHeight="1" thickTop="1">
      <c r="A16" s="194" t="s">
        <v>35</v>
      </c>
      <c r="B16" s="226" t="s">
        <v>44</v>
      </c>
      <c r="C16" s="227"/>
      <c r="D16" s="227"/>
      <c r="E16" s="227"/>
      <c r="F16" s="227"/>
      <c r="G16" s="246"/>
      <c r="H16" s="226"/>
      <c r="I16" s="227"/>
      <c r="J16" s="227"/>
      <c r="K16" s="227"/>
      <c r="L16" s="246"/>
      <c r="M16" s="151"/>
      <c r="N16" s="152"/>
      <c r="O16" s="152"/>
      <c r="P16" s="152"/>
      <c r="Q16" s="153"/>
      <c r="R16" s="292"/>
    </row>
    <row r="17" spans="1:18" ht="15" customHeight="1" thickBot="1">
      <c r="A17" s="195"/>
      <c r="B17" s="154"/>
      <c r="C17" s="155"/>
      <c r="D17" s="155"/>
      <c r="E17" s="155"/>
      <c r="F17" s="155"/>
      <c r="G17" s="156"/>
      <c r="H17" s="154"/>
      <c r="I17" s="155"/>
      <c r="J17" s="155"/>
      <c r="K17" s="155"/>
      <c r="L17" s="156"/>
      <c r="M17" s="210"/>
      <c r="N17" s="211"/>
      <c r="O17" s="211"/>
      <c r="P17" s="211"/>
      <c r="Q17" s="212"/>
      <c r="R17" s="293"/>
    </row>
    <row r="18" spans="1:18" ht="17.25" thickBot="1">
      <c r="A18" s="19" t="s">
        <v>10</v>
      </c>
      <c r="B18" s="26">
        <v>38</v>
      </c>
      <c r="C18" s="28"/>
      <c r="D18" s="177">
        <v>40</v>
      </c>
      <c r="E18" s="178"/>
      <c r="F18" s="24">
        <v>40</v>
      </c>
      <c r="G18" s="29">
        <v>39.33</v>
      </c>
      <c r="H18" s="24"/>
      <c r="I18" s="24"/>
      <c r="J18" s="24"/>
      <c r="K18" s="294"/>
      <c r="L18" s="295"/>
      <c r="M18" s="24"/>
      <c r="N18" s="177"/>
      <c r="O18" s="178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38">
        <f>D18*B15</f>
        <v>475400</v>
      </c>
      <c r="E19" s="239"/>
      <c r="F19" s="14">
        <f>F18*B15</f>
        <v>475400</v>
      </c>
      <c r="G19" s="34">
        <f>G18*B15</f>
        <v>467437.05</v>
      </c>
      <c r="H19" s="14"/>
      <c r="I19" s="14"/>
      <c r="J19" s="14"/>
      <c r="K19" s="240"/>
      <c r="L19" s="241"/>
      <c r="M19" s="14"/>
      <c r="N19" s="238"/>
      <c r="O19" s="239"/>
      <c r="P19" s="14"/>
      <c r="Q19" s="14"/>
      <c r="R19" s="43">
        <f>R18*B15</f>
        <v>463515</v>
      </c>
    </row>
    <row r="20" spans="1:18" ht="15.75" thickTop="1">
      <c r="A20" s="157" t="s">
        <v>36</v>
      </c>
      <c r="B20" s="163" t="s">
        <v>45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  <c r="R20" s="123"/>
    </row>
    <row r="21" spans="1:18" ht="15.75" thickBot="1">
      <c r="A21" s="161"/>
      <c r="B21" s="16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165"/>
      <c r="R21" s="203"/>
    </row>
    <row r="22" spans="1:18" ht="18" thickBot="1" thickTop="1">
      <c r="A22" s="20" t="s">
        <v>42</v>
      </c>
      <c r="B22" s="204">
        <v>4820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05"/>
      <c r="R22" s="43"/>
    </row>
    <row r="23" spans="1:18" ht="16.5" thickTop="1">
      <c r="A23" s="157" t="s">
        <v>35</v>
      </c>
      <c r="B23" s="151" t="s">
        <v>72</v>
      </c>
      <c r="C23" s="152"/>
      <c r="D23" s="152"/>
      <c r="E23" s="152"/>
      <c r="F23" s="152"/>
      <c r="G23" s="153"/>
      <c r="H23" s="151"/>
      <c r="I23" s="152"/>
      <c r="J23" s="152"/>
      <c r="K23" s="152"/>
      <c r="L23" s="153"/>
      <c r="M23" s="151"/>
      <c r="N23" s="152"/>
      <c r="O23" s="152"/>
      <c r="P23" s="152"/>
      <c r="Q23" s="153"/>
      <c r="R23" s="288"/>
    </row>
    <row r="24" spans="1:18" ht="16.5" thickBot="1">
      <c r="A24" s="161"/>
      <c r="B24" s="210"/>
      <c r="C24" s="211"/>
      <c r="D24" s="211"/>
      <c r="E24" s="211"/>
      <c r="F24" s="211"/>
      <c r="G24" s="212"/>
      <c r="H24" s="210"/>
      <c r="I24" s="211"/>
      <c r="J24" s="211"/>
      <c r="K24" s="211"/>
      <c r="L24" s="212"/>
      <c r="M24" s="210"/>
      <c r="N24" s="211"/>
      <c r="O24" s="211"/>
      <c r="P24" s="211"/>
      <c r="Q24" s="212"/>
      <c r="R24" s="289"/>
    </row>
    <row r="25" spans="1:18" ht="18" thickBot="1" thickTop="1">
      <c r="A25" s="20" t="s">
        <v>10</v>
      </c>
      <c r="B25" s="14">
        <v>45</v>
      </c>
      <c r="C25" s="159">
        <v>32</v>
      </c>
      <c r="D25" s="160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79"/>
      <c r="L25" s="180"/>
      <c r="M25" s="14"/>
      <c r="N25" s="159"/>
      <c r="O25" s="160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59">
        <f>E25*B22</f>
        <v>183160</v>
      </c>
      <c r="E26" s="160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79">
        <f>K25*B22</f>
        <v>0</v>
      </c>
      <c r="L26" s="180"/>
      <c r="M26" s="14"/>
      <c r="N26" s="159"/>
      <c r="O26" s="160"/>
      <c r="P26" s="14"/>
      <c r="Q26" s="34"/>
      <c r="R26" s="43">
        <f>R25*B22</f>
        <v>207260</v>
      </c>
    </row>
    <row r="27" spans="1:18" ht="15.75" thickTop="1">
      <c r="A27" s="157" t="s">
        <v>36</v>
      </c>
      <c r="B27" s="151" t="s">
        <v>46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288"/>
    </row>
    <row r="28" spans="1:18" ht="15.75" thickBot="1">
      <c r="A28" s="161"/>
      <c r="B28" s="210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2"/>
      <c r="R28" s="289"/>
    </row>
    <row r="29" spans="1:18" ht="18" thickBot="1" thickTop="1">
      <c r="A29" s="20" t="s">
        <v>42</v>
      </c>
      <c r="B29" s="204">
        <v>1400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05"/>
      <c r="R29" s="43"/>
    </row>
    <row r="30" spans="1:18" ht="15" customHeight="1" thickTop="1">
      <c r="A30" s="157" t="s">
        <v>35</v>
      </c>
      <c r="B30" s="151" t="s">
        <v>66</v>
      </c>
      <c r="C30" s="152"/>
      <c r="D30" s="152"/>
      <c r="E30" s="152"/>
      <c r="F30" s="152"/>
      <c r="G30" s="153"/>
      <c r="H30" s="163" t="s">
        <v>64</v>
      </c>
      <c r="I30" s="136"/>
      <c r="J30" s="136"/>
      <c r="K30" s="136"/>
      <c r="L30" s="137"/>
      <c r="M30" s="163"/>
      <c r="N30" s="136"/>
      <c r="O30" s="136"/>
      <c r="P30" s="136"/>
      <c r="Q30" s="137"/>
      <c r="R30" s="288"/>
    </row>
    <row r="31" spans="1:18" ht="15" customHeight="1" thickBot="1">
      <c r="A31" s="161"/>
      <c r="B31" s="210"/>
      <c r="C31" s="211"/>
      <c r="D31" s="211"/>
      <c r="E31" s="211"/>
      <c r="F31" s="211"/>
      <c r="G31" s="212"/>
      <c r="H31" s="164"/>
      <c r="I31" s="214"/>
      <c r="J31" s="214"/>
      <c r="K31" s="214"/>
      <c r="L31" s="165"/>
      <c r="M31" s="164"/>
      <c r="N31" s="214"/>
      <c r="O31" s="214"/>
      <c r="P31" s="214"/>
      <c r="Q31" s="165"/>
      <c r="R31" s="289"/>
    </row>
    <row r="32" spans="1:18" ht="18" thickBot="1" thickTop="1">
      <c r="A32" s="20" t="s">
        <v>10</v>
      </c>
      <c r="B32" s="38">
        <v>280</v>
      </c>
      <c r="C32" s="36"/>
      <c r="D32" s="159">
        <v>342</v>
      </c>
      <c r="E32" s="160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79">
        <v>313</v>
      </c>
      <c r="L32" s="180"/>
      <c r="M32" s="14"/>
      <c r="N32" s="159"/>
      <c r="O32" s="160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59">
        <f>D32*B29</f>
        <v>478800</v>
      </c>
      <c r="E33" s="160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79">
        <f>K32*B29</f>
        <v>438200</v>
      </c>
      <c r="L33" s="180"/>
      <c r="M33" s="14"/>
      <c r="N33" s="159"/>
      <c r="O33" s="160"/>
      <c r="P33" s="14"/>
      <c r="Q33" s="34"/>
      <c r="R33" s="43">
        <f>R32*B29</f>
        <v>438200</v>
      </c>
    </row>
    <row r="34" spans="1:18" ht="15.75" thickTop="1">
      <c r="A34" s="157" t="s">
        <v>36</v>
      </c>
      <c r="B34" s="151" t="s">
        <v>47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288"/>
    </row>
    <row r="35" spans="1:18" ht="15.75" thickBot="1">
      <c r="A35" s="161"/>
      <c r="B35" s="210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/>
      <c r="R35" s="289"/>
    </row>
    <row r="36" spans="1:18" ht="18" thickBot="1" thickTop="1">
      <c r="A36" s="20" t="s">
        <v>42</v>
      </c>
      <c r="B36" s="181">
        <v>4740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182"/>
      <c r="R36" s="43"/>
    </row>
    <row r="37" spans="1:18" ht="15.75" thickTop="1">
      <c r="A37" s="157" t="s">
        <v>35</v>
      </c>
      <c r="B37" s="151" t="s">
        <v>48</v>
      </c>
      <c r="C37" s="152"/>
      <c r="D37" s="152"/>
      <c r="E37" s="152"/>
      <c r="F37" s="152"/>
      <c r="G37" s="153"/>
      <c r="H37" s="163"/>
      <c r="I37" s="136"/>
      <c r="J37" s="136"/>
      <c r="K37" s="136"/>
      <c r="L37" s="137"/>
      <c r="M37" s="163"/>
      <c r="N37" s="136"/>
      <c r="O37" s="136"/>
      <c r="P37" s="136"/>
      <c r="Q37" s="137"/>
      <c r="R37" s="123"/>
    </row>
    <row r="38" spans="1:18" ht="15.75" thickBot="1">
      <c r="A38" s="161"/>
      <c r="B38" s="210"/>
      <c r="C38" s="211"/>
      <c r="D38" s="211"/>
      <c r="E38" s="211"/>
      <c r="F38" s="211"/>
      <c r="G38" s="212"/>
      <c r="H38" s="164"/>
      <c r="I38" s="214"/>
      <c r="J38" s="214"/>
      <c r="K38" s="214"/>
      <c r="L38" s="165"/>
      <c r="M38" s="164"/>
      <c r="N38" s="214"/>
      <c r="O38" s="214"/>
      <c r="P38" s="214"/>
      <c r="Q38" s="165"/>
      <c r="R38" s="203"/>
    </row>
    <row r="39" spans="1:18" ht="17.25" thickBot="1" thickTop="1">
      <c r="A39" s="20" t="s">
        <v>10</v>
      </c>
      <c r="B39" s="38">
        <v>140</v>
      </c>
      <c r="C39" s="36"/>
      <c r="D39" s="159">
        <v>123</v>
      </c>
      <c r="E39" s="160"/>
      <c r="F39" s="14">
        <v>160</v>
      </c>
      <c r="G39" s="34">
        <v>141</v>
      </c>
      <c r="H39" s="14"/>
      <c r="I39" s="14"/>
      <c r="J39" s="14"/>
      <c r="K39" s="179"/>
      <c r="L39" s="180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59">
        <f>D39*B36</f>
        <v>583020</v>
      </c>
      <c r="E40" s="160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79">
        <f>K39*B36</f>
        <v>0</v>
      </c>
      <c r="L40" s="180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81"/>
      <c r="L41" s="182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204"/>
      <c r="L42" s="205"/>
      <c r="M42" s="47"/>
      <c r="N42" s="46"/>
      <c r="O42" s="44"/>
      <c r="P42" s="14"/>
      <c r="Q42" s="44"/>
      <c r="R42" s="23"/>
    </row>
    <row r="43" spans="1:18" ht="16.5" thickTop="1">
      <c r="A43" s="157" t="s">
        <v>37</v>
      </c>
      <c r="B43" s="274">
        <f>B40+B33+B26+B19+B12</f>
        <v>1795230</v>
      </c>
      <c r="C43" s="22"/>
      <c r="D43" s="48"/>
      <c r="E43" s="131">
        <f>D40+D33+D26+D19</f>
        <v>1720380</v>
      </c>
      <c r="F43" s="274">
        <f>F33+F26+F19</f>
        <v>697120</v>
      </c>
      <c r="G43" s="274">
        <f>G40+G33+G26+G19+G12</f>
        <v>1845061.7</v>
      </c>
      <c r="H43" s="127">
        <f>H40+H33+H26+H19+H12</f>
        <v>0</v>
      </c>
      <c r="I43" s="127">
        <v>0</v>
      </c>
      <c r="J43" s="274">
        <v>0</v>
      </c>
      <c r="K43" s="129">
        <f>K40+K33+K26+K19+L12</f>
        <v>438200</v>
      </c>
      <c r="L43" s="131"/>
      <c r="M43" s="129">
        <v>0</v>
      </c>
      <c r="N43" s="131"/>
      <c r="O43" s="127">
        <f>N12</f>
        <v>0</v>
      </c>
      <c r="P43" s="274">
        <v>0</v>
      </c>
      <c r="Q43" s="127">
        <v>0</v>
      </c>
      <c r="R43" s="206">
        <f>R40+R33+R26+R19+R12</f>
        <v>1843675</v>
      </c>
    </row>
    <row r="44" spans="1:18" ht="16.5" thickBot="1">
      <c r="A44" s="161"/>
      <c r="B44" s="275"/>
      <c r="C44" s="14"/>
      <c r="D44" s="49"/>
      <c r="E44" s="276"/>
      <c r="F44" s="287"/>
      <c r="G44" s="287"/>
      <c r="H44" s="128"/>
      <c r="I44" s="128"/>
      <c r="J44" s="287"/>
      <c r="K44" s="132"/>
      <c r="L44" s="134"/>
      <c r="M44" s="132"/>
      <c r="N44" s="134"/>
      <c r="O44" s="128"/>
      <c r="P44" s="287"/>
      <c r="Q44" s="128"/>
      <c r="R44" s="201"/>
    </row>
    <row r="45" spans="1:18" ht="30.75" customHeight="1" thickTop="1">
      <c r="A45" s="157" t="s">
        <v>20</v>
      </c>
      <c r="B45" s="264">
        <v>40578</v>
      </c>
      <c r="C45" s="22"/>
      <c r="D45" s="272">
        <v>40578</v>
      </c>
      <c r="E45" s="153"/>
      <c r="F45" s="264">
        <v>40578</v>
      </c>
      <c r="G45" s="258"/>
      <c r="H45" s="264">
        <v>40578</v>
      </c>
      <c r="I45" s="264">
        <v>40578</v>
      </c>
      <c r="J45" s="264">
        <v>40578</v>
      </c>
      <c r="K45" s="4"/>
      <c r="L45" s="153"/>
      <c r="M45" s="264"/>
      <c r="N45" s="22"/>
      <c r="O45" s="264"/>
      <c r="P45" s="264"/>
      <c r="Q45" s="258"/>
      <c r="R45" s="123"/>
    </row>
    <row r="46" spans="1:18" ht="16.5" thickBot="1">
      <c r="A46" s="158"/>
      <c r="B46" s="263"/>
      <c r="C46" s="14"/>
      <c r="D46" s="267"/>
      <c r="E46" s="268"/>
      <c r="F46" s="263"/>
      <c r="G46" s="261"/>
      <c r="H46" s="263"/>
      <c r="I46" s="263"/>
      <c r="J46" s="263"/>
      <c r="K46" s="16"/>
      <c r="L46" s="268"/>
      <c r="M46" s="263"/>
      <c r="N46" s="14"/>
      <c r="O46" s="263"/>
      <c r="P46" s="263"/>
      <c r="Q46" s="261"/>
      <c r="R46" s="203"/>
    </row>
    <row r="47" spans="1:18" ht="16.5" customHeight="1" thickTop="1">
      <c r="A47" s="157" t="s">
        <v>21</v>
      </c>
      <c r="B47" s="258" t="s">
        <v>75</v>
      </c>
      <c r="C47" s="22"/>
      <c r="D47" s="151" t="s">
        <v>75</v>
      </c>
      <c r="E47" s="153"/>
      <c r="F47" s="258" t="s">
        <v>75</v>
      </c>
      <c r="G47" s="258"/>
      <c r="H47" s="258" t="s">
        <v>75</v>
      </c>
      <c r="I47" s="258" t="s">
        <v>75</v>
      </c>
      <c r="J47" s="258" t="s">
        <v>75</v>
      </c>
      <c r="K47" s="4"/>
      <c r="L47" s="153"/>
      <c r="M47" s="258"/>
      <c r="N47" s="22"/>
      <c r="O47" s="258"/>
      <c r="P47" s="258"/>
      <c r="Q47" s="258"/>
      <c r="R47" s="123"/>
    </row>
    <row r="48" spans="1:18" ht="15.75">
      <c r="A48" s="172"/>
      <c r="B48" s="262"/>
      <c r="C48" s="15"/>
      <c r="D48" s="265"/>
      <c r="E48" s="266"/>
      <c r="F48" s="262"/>
      <c r="G48" s="259"/>
      <c r="H48" s="262"/>
      <c r="I48" s="262"/>
      <c r="J48" s="262"/>
      <c r="K48" s="39"/>
      <c r="L48" s="254"/>
      <c r="M48" s="262"/>
      <c r="N48" s="15"/>
      <c r="O48" s="262"/>
      <c r="P48" s="262"/>
      <c r="Q48" s="259"/>
      <c r="R48" s="286"/>
    </row>
    <row r="49" spans="1:18" ht="16.5" thickBot="1">
      <c r="A49" s="158"/>
      <c r="B49" s="263"/>
      <c r="C49" s="54"/>
      <c r="D49" s="267"/>
      <c r="E49" s="268"/>
      <c r="F49" s="263"/>
      <c r="G49" s="261"/>
      <c r="H49" s="263"/>
      <c r="I49" s="263"/>
      <c r="J49" s="263"/>
      <c r="K49" s="16"/>
      <c r="L49" s="268"/>
      <c r="M49" s="263"/>
      <c r="N49" s="54"/>
      <c r="O49" s="263"/>
      <c r="P49" s="263"/>
      <c r="Q49" s="261"/>
      <c r="R49" s="203"/>
    </row>
    <row r="50" spans="1:18" ht="14.25" customHeight="1" thickTop="1">
      <c r="A50" s="183" t="s">
        <v>22</v>
      </c>
      <c r="B50" s="184"/>
      <c r="C50" s="151" t="s">
        <v>23</v>
      </c>
      <c r="D50" s="152"/>
      <c r="E50" s="152"/>
      <c r="F50" s="152"/>
      <c r="G50" s="153"/>
      <c r="H50" s="278" t="s">
        <v>24</v>
      </c>
      <c r="I50" s="279"/>
      <c r="J50" s="279"/>
      <c r="K50" s="279"/>
      <c r="L50" s="279"/>
      <c r="M50" s="279"/>
      <c r="N50" s="279"/>
      <c r="O50" s="279"/>
      <c r="P50" s="280"/>
      <c r="Q50" s="284"/>
      <c r="R50" s="285"/>
    </row>
    <row r="51" spans="1:18" ht="31.5" customHeight="1" thickBot="1">
      <c r="A51" s="185"/>
      <c r="B51" s="186"/>
      <c r="C51" s="154"/>
      <c r="D51" s="155"/>
      <c r="E51" s="155"/>
      <c r="F51" s="155"/>
      <c r="G51" s="156"/>
      <c r="H51" s="281" t="s">
        <v>25</v>
      </c>
      <c r="I51" s="282"/>
      <c r="J51" s="282"/>
      <c r="K51" s="282"/>
      <c r="L51" s="282"/>
      <c r="M51" s="282"/>
      <c r="N51" s="282"/>
      <c r="O51" s="282"/>
      <c r="P51" s="283"/>
      <c r="Q51" s="187"/>
      <c r="R51" s="188"/>
    </row>
    <row r="52" spans="1:18" ht="16.5" thickBot="1">
      <c r="A52" s="146" t="s">
        <v>26</v>
      </c>
      <c r="B52" s="147"/>
      <c r="C52" s="146" t="s">
        <v>27</v>
      </c>
      <c r="D52" s="277"/>
      <c r="E52" s="277"/>
      <c r="F52" s="277"/>
      <c r="G52" s="147"/>
      <c r="H52" s="146" t="s">
        <v>49</v>
      </c>
      <c r="I52" s="277"/>
      <c r="J52" s="277"/>
      <c r="K52" s="277"/>
      <c r="L52" s="277"/>
      <c r="M52" s="277"/>
      <c r="N52" s="277"/>
      <c r="O52" s="277"/>
      <c r="P52" s="147"/>
      <c r="Q52" s="187"/>
      <c r="R52" s="188"/>
    </row>
    <row r="53" spans="1:18" ht="16.5" thickBot="1">
      <c r="A53" s="146" t="s">
        <v>29</v>
      </c>
      <c r="B53" s="147"/>
      <c r="C53" s="146" t="s">
        <v>50</v>
      </c>
      <c r="D53" s="277"/>
      <c r="E53" s="277"/>
      <c r="F53" s="277"/>
      <c r="G53" s="147"/>
      <c r="H53" s="146" t="s">
        <v>51</v>
      </c>
      <c r="I53" s="277"/>
      <c r="J53" s="277"/>
      <c r="K53" s="277"/>
      <c r="L53" s="277"/>
      <c r="M53" s="277"/>
      <c r="N53" s="277"/>
      <c r="O53" s="277"/>
      <c r="P53" s="147"/>
      <c r="Q53" s="187"/>
      <c r="R53" s="188"/>
    </row>
    <row r="54" spans="1:18" ht="16.5" thickBot="1">
      <c r="A54" s="146" t="s">
        <v>30</v>
      </c>
      <c r="B54" s="147"/>
      <c r="C54" s="146" t="s">
        <v>65</v>
      </c>
      <c r="D54" s="277"/>
      <c r="E54" s="277"/>
      <c r="F54" s="277"/>
      <c r="G54" s="147"/>
      <c r="H54" s="146" t="s">
        <v>52</v>
      </c>
      <c r="I54" s="277"/>
      <c r="J54" s="277"/>
      <c r="K54" s="277"/>
      <c r="L54" s="277"/>
      <c r="M54" s="277"/>
      <c r="N54" s="277"/>
      <c r="O54" s="277"/>
      <c r="P54" s="147"/>
      <c r="Q54" s="187"/>
      <c r="R54" s="188"/>
    </row>
    <row r="56" spans="1:6" ht="15.75">
      <c r="A56" s="273" t="s">
        <v>74</v>
      </c>
      <c r="B56" s="141"/>
      <c r="C56" s="141"/>
      <c r="D56" s="141"/>
      <c r="E56" s="141"/>
      <c r="F56" s="141"/>
    </row>
    <row r="57" spans="1:12" ht="15.75">
      <c r="A57" s="273" t="s">
        <v>58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7" ht="15.75">
      <c r="A58" s="273" t="s">
        <v>78</v>
      </c>
      <c r="B58" s="141"/>
      <c r="C58" s="141"/>
      <c r="D58" s="141"/>
      <c r="E58" s="141"/>
      <c r="F58" s="141"/>
      <c r="G58" s="141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SheetLayoutView="100" zoomScalePageLayoutView="0" workbookViewId="0" topLeftCell="A1">
      <selection activeCell="B8" sqref="B8:P8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2.57421875" style="0" customWidth="1"/>
    <col min="18" max="18" width="7.28125" style="0" customWidth="1"/>
  </cols>
  <sheetData>
    <row r="1" spans="1:18" ht="20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106"/>
    </row>
    <row r="2" spans="1:18" ht="15.75" thickBot="1">
      <c r="A2" s="270" t="s">
        <v>112</v>
      </c>
      <c r="B2" s="271"/>
      <c r="C2" s="271"/>
      <c r="D2" s="271"/>
      <c r="E2" s="271"/>
      <c r="F2" s="271"/>
      <c r="G2" s="271"/>
      <c r="J2" s="394" t="s">
        <v>97</v>
      </c>
      <c r="K2" s="394"/>
      <c r="L2" s="394"/>
      <c r="M2" s="394"/>
      <c r="N2" s="394"/>
      <c r="O2" s="394"/>
      <c r="P2" s="394"/>
      <c r="Q2" s="395"/>
      <c r="R2" s="106"/>
    </row>
    <row r="3" spans="1:18" ht="15.75" customHeight="1" thickTop="1">
      <c r="A3" s="157" t="s">
        <v>0</v>
      </c>
      <c r="B3" s="151" t="s">
        <v>1</v>
      </c>
      <c r="C3" s="152"/>
      <c r="D3" s="152"/>
      <c r="E3" s="152"/>
      <c r="F3" s="153"/>
      <c r="G3" s="429" t="s">
        <v>79</v>
      </c>
      <c r="H3" s="151" t="s">
        <v>1</v>
      </c>
      <c r="I3" s="152"/>
      <c r="J3" s="153"/>
      <c r="K3" s="429" t="s">
        <v>79</v>
      </c>
      <c r="L3" s="151" t="s">
        <v>1</v>
      </c>
      <c r="M3" s="152"/>
      <c r="N3" s="153"/>
      <c r="O3" s="213" t="s">
        <v>79</v>
      </c>
      <c r="P3" s="152"/>
      <c r="Q3" s="351" t="s">
        <v>98</v>
      </c>
      <c r="R3" s="352"/>
    </row>
    <row r="4" spans="1:18" ht="15.75" customHeight="1" thickBot="1">
      <c r="A4" s="172"/>
      <c r="B4" s="154"/>
      <c r="C4" s="155"/>
      <c r="D4" s="155"/>
      <c r="E4" s="155"/>
      <c r="F4" s="156"/>
      <c r="G4" s="304"/>
      <c r="H4" s="154"/>
      <c r="I4" s="155"/>
      <c r="J4" s="156"/>
      <c r="K4" s="259"/>
      <c r="L4" s="154"/>
      <c r="M4" s="155"/>
      <c r="N4" s="156"/>
      <c r="O4" s="253"/>
      <c r="P4" s="428"/>
      <c r="Q4" s="430"/>
      <c r="R4" s="431"/>
    </row>
    <row r="5" spans="1:18" ht="16.5" thickBot="1">
      <c r="A5" s="173"/>
      <c r="B5" s="177">
        <v>1</v>
      </c>
      <c r="C5" s="178"/>
      <c r="D5" s="177">
        <v>2</v>
      </c>
      <c r="E5" s="178"/>
      <c r="F5" s="24">
        <v>3</v>
      </c>
      <c r="G5" s="305"/>
      <c r="H5" s="24">
        <v>1</v>
      </c>
      <c r="I5" s="24">
        <v>2</v>
      </c>
      <c r="J5" s="24">
        <v>3</v>
      </c>
      <c r="K5" s="260"/>
      <c r="L5" s="24">
        <v>1</v>
      </c>
      <c r="M5" s="24">
        <v>2</v>
      </c>
      <c r="N5" s="24">
        <v>3</v>
      </c>
      <c r="O5" s="255"/>
      <c r="P5" s="256"/>
      <c r="Q5" s="353"/>
      <c r="R5" s="354"/>
    </row>
    <row r="6" spans="1:18" ht="15.75" customHeight="1" thickTop="1">
      <c r="A6" s="157" t="s">
        <v>36</v>
      </c>
      <c r="B6" s="369" t="s">
        <v>99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327"/>
      <c r="R6" s="328"/>
    </row>
    <row r="7" spans="1:18" ht="15.75" customHeight="1" thickBot="1">
      <c r="A7" s="195"/>
      <c r="B7" s="426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329"/>
      <c r="R7" s="330"/>
    </row>
    <row r="8" spans="1:18" ht="32.25" thickBot="1">
      <c r="A8" s="67" t="s">
        <v>80</v>
      </c>
      <c r="B8" s="419">
        <v>7000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1"/>
      <c r="Q8" s="306"/>
      <c r="R8" s="307"/>
    </row>
    <row r="9" spans="1:18" ht="16.5" customHeight="1">
      <c r="A9" s="194" t="s">
        <v>35</v>
      </c>
      <c r="B9" s="348" t="s">
        <v>84</v>
      </c>
      <c r="C9" s="227"/>
      <c r="D9" s="227"/>
      <c r="E9" s="227"/>
      <c r="F9" s="227"/>
      <c r="G9" s="246"/>
      <c r="H9" s="348" t="s">
        <v>84</v>
      </c>
      <c r="I9" s="227"/>
      <c r="J9" s="227"/>
      <c r="K9" s="246"/>
      <c r="L9" s="348" t="s">
        <v>89</v>
      </c>
      <c r="M9" s="227"/>
      <c r="N9" s="227"/>
      <c r="O9" s="227"/>
      <c r="P9" s="227"/>
      <c r="Q9" s="327"/>
      <c r="R9" s="328"/>
    </row>
    <row r="10" spans="1:18" ht="16.5" customHeight="1" thickBot="1">
      <c r="A10" s="195"/>
      <c r="B10" s="154"/>
      <c r="C10" s="155"/>
      <c r="D10" s="175"/>
      <c r="E10" s="175"/>
      <c r="F10" s="155"/>
      <c r="G10" s="156"/>
      <c r="H10" s="154"/>
      <c r="I10" s="155"/>
      <c r="J10" s="155"/>
      <c r="K10" s="156"/>
      <c r="L10" s="154"/>
      <c r="M10" s="155"/>
      <c r="N10" s="155"/>
      <c r="O10" s="155"/>
      <c r="P10" s="155"/>
      <c r="Q10" s="329"/>
      <c r="R10" s="330"/>
    </row>
    <row r="11" spans="1:18" ht="16.5" thickBot="1">
      <c r="A11" s="67" t="s">
        <v>5</v>
      </c>
      <c r="B11" s="349">
        <v>15</v>
      </c>
      <c r="C11" s="350"/>
      <c r="D11" s="81"/>
      <c r="E11" s="82"/>
      <c r="F11" s="83"/>
      <c r="G11" s="29">
        <v>15</v>
      </c>
      <c r="H11" s="83">
        <v>19</v>
      </c>
      <c r="I11" s="83"/>
      <c r="J11" s="83"/>
      <c r="K11" s="29">
        <v>19</v>
      </c>
      <c r="L11" s="83">
        <v>10</v>
      </c>
      <c r="M11" s="83"/>
      <c r="N11" s="84"/>
      <c r="O11" s="85"/>
      <c r="P11" s="74">
        <v>10</v>
      </c>
      <c r="Q11" s="340">
        <f>(G11+K11+P11)/3</f>
        <v>14.666666666666666</v>
      </c>
      <c r="R11" s="340"/>
    </row>
    <row r="12" spans="1:18" ht="16.5" thickBot="1">
      <c r="A12" s="20" t="s">
        <v>7</v>
      </c>
      <c r="B12" s="348">
        <f>B11*B8</f>
        <v>105000</v>
      </c>
      <c r="C12" s="364"/>
      <c r="D12" s="78">
        <f>D11*B8</f>
        <v>0</v>
      </c>
      <c r="E12" s="109"/>
      <c r="F12" s="110"/>
      <c r="G12" s="111">
        <f>G11*B8</f>
        <v>105000</v>
      </c>
      <c r="H12" s="110">
        <f>H11*B8</f>
        <v>133000</v>
      </c>
      <c r="I12" s="110"/>
      <c r="J12" s="110"/>
      <c r="K12" s="111">
        <f>K11*B8</f>
        <v>133000</v>
      </c>
      <c r="L12" s="110">
        <f>B8*L11</f>
        <v>70000</v>
      </c>
      <c r="M12" s="110"/>
      <c r="N12" s="90"/>
      <c r="O12" s="88"/>
      <c r="P12" s="107">
        <f>B8*P11</f>
        <v>70000</v>
      </c>
      <c r="Q12" s="340">
        <v>102690</v>
      </c>
      <c r="R12" s="340"/>
    </row>
    <row r="13" spans="1:18" ht="15.75" customHeight="1" thickTop="1">
      <c r="A13" s="377" t="s">
        <v>36</v>
      </c>
      <c r="B13" s="318" t="s">
        <v>100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20"/>
    </row>
    <row r="14" spans="1:18" ht="15.75" customHeight="1" thickBot="1">
      <c r="A14" s="378"/>
      <c r="B14" s="321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3"/>
    </row>
    <row r="15" spans="1:18" ht="33" thickBot="1" thickTop="1">
      <c r="A15" s="68" t="s">
        <v>80</v>
      </c>
      <c r="B15" s="346">
        <v>7000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</row>
    <row r="16" spans="1:18" ht="15.75" customHeight="1" thickTop="1">
      <c r="A16" s="157" t="s">
        <v>35</v>
      </c>
      <c r="B16" s="213" t="s">
        <v>84</v>
      </c>
      <c r="C16" s="358"/>
      <c r="D16" s="358"/>
      <c r="E16" s="358"/>
      <c r="F16" s="358"/>
      <c r="G16" s="359"/>
      <c r="H16" s="348" t="s">
        <v>84</v>
      </c>
      <c r="I16" s="364"/>
      <c r="J16" s="364"/>
      <c r="K16" s="365"/>
      <c r="L16" s="213" t="s">
        <v>90</v>
      </c>
      <c r="M16" s="358"/>
      <c r="N16" s="358"/>
      <c r="O16" s="358"/>
      <c r="P16" s="358"/>
      <c r="Q16" s="351"/>
      <c r="R16" s="352"/>
    </row>
    <row r="17" spans="1:18" ht="15.75" customHeight="1" thickBot="1">
      <c r="A17" s="161"/>
      <c r="B17" s="360"/>
      <c r="C17" s="361"/>
      <c r="D17" s="361"/>
      <c r="E17" s="362"/>
      <c r="F17" s="361"/>
      <c r="G17" s="363"/>
      <c r="H17" s="366"/>
      <c r="I17" s="367"/>
      <c r="J17" s="367"/>
      <c r="K17" s="368"/>
      <c r="L17" s="360"/>
      <c r="M17" s="361"/>
      <c r="N17" s="361"/>
      <c r="O17" s="361"/>
      <c r="P17" s="361"/>
      <c r="Q17" s="353"/>
      <c r="R17" s="354"/>
    </row>
    <row r="18" spans="1:18" ht="17.25" thickBot="1" thickTop="1">
      <c r="A18" s="68" t="s">
        <v>5</v>
      </c>
      <c r="B18" s="181">
        <v>23</v>
      </c>
      <c r="C18" s="182"/>
      <c r="D18" s="59"/>
      <c r="E18" s="82"/>
      <c r="F18" s="56"/>
      <c r="G18" s="34">
        <v>23</v>
      </c>
      <c r="H18" s="56">
        <v>27</v>
      </c>
      <c r="I18" s="56"/>
      <c r="J18" s="56"/>
      <c r="K18" s="34">
        <v>27</v>
      </c>
      <c r="L18" s="56">
        <v>13</v>
      </c>
      <c r="M18" s="56"/>
      <c r="N18" s="89"/>
      <c r="O18" s="57"/>
      <c r="P18" s="75">
        <v>13</v>
      </c>
      <c r="Q18" s="310">
        <f>(G18+K18+P18)/3</f>
        <v>21</v>
      </c>
      <c r="R18" s="311"/>
    </row>
    <row r="19" spans="1:18" ht="17.25" thickBot="1" thickTop="1">
      <c r="A19" s="20" t="s">
        <v>7</v>
      </c>
      <c r="B19" s="181">
        <f>B18*B15</f>
        <v>161000</v>
      </c>
      <c r="C19" s="182"/>
      <c r="D19" s="59">
        <f>D18*B15</f>
        <v>0</v>
      </c>
      <c r="E19" s="86"/>
      <c r="F19" s="56"/>
      <c r="G19" s="34">
        <f>G18*B15</f>
        <v>161000</v>
      </c>
      <c r="H19" s="56">
        <f>B15*H18</f>
        <v>189000</v>
      </c>
      <c r="I19" s="56"/>
      <c r="J19" s="56"/>
      <c r="K19" s="34">
        <f>B15*K18</f>
        <v>189000</v>
      </c>
      <c r="L19" s="56">
        <f>B15*L18</f>
        <v>91000</v>
      </c>
      <c r="M19" s="56"/>
      <c r="N19" s="87"/>
      <c r="O19" s="57"/>
      <c r="P19" s="75">
        <f>B15*P18</f>
        <v>91000</v>
      </c>
      <c r="Q19" s="310">
        <f>B15*Q18</f>
        <v>147000</v>
      </c>
      <c r="R19" s="311"/>
    </row>
    <row r="20" spans="1:18" ht="15.75" customHeight="1" thickTop="1">
      <c r="A20" s="157" t="s">
        <v>36</v>
      </c>
      <c r="B20" s="369" t="s">
        <v>102</v>
      </c>
      <c r="C20" s="370"/>
      <c r="D20" s="370"/>
      <c r="E20" s="342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27"/>
      <c r="R20" s="328"/>
    </row>
    <row r="21" spans="1:18" ht="15.75" customHeight="1" thickBot="1">
      <c r="A21" s="161"/>
      <c r="B21" s="371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29"/>
      <c r="R21" s="330"/>
    </row>
    <row r="22" spans="1:18" ht="33" thickBot="1" thickTop="1">
      <c r="A22" s="68" t="s">
        <v>80</v>
      </c>
      <c r="B22" s="373">
        <v>3600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06"/>
      <c r="R22" s="307"/>
    </row>
    <row r="23" spans="1:256" ht="15.75" customHeight="1" thickTop="1">
      <c r="A23" s="157" t="s">
        <v>35</v>
      </c>
      <c r="B23" s="369" t="s">
        <v>85</v>
      </c>
      <c r="C23" s="370"/>
      <c r="D23" s="370"/>
      <c r="E23" s="370"/>
      <c r="F23" s="370"/>
      <c r="G23" s="375"/>
      <c r="H23" s="369" t="s">
        <v>85</v>
      </c>
      <c r="I23" s="370"/>
      <c r="J23" s="370"/>
      <c r="K23" s="375"/>
      <c r="L23" s="369" t="s">
        <v>91</v>
      </c>
      <c r="M23" s="370"/>
      <c r="N23" s="370"/>
      <c r="O23" s="370"/>
      <c r="P23" s="370"/>
      <c r="Q23" s="327"/>
      <c r="R23" s="328"/>
      <c r="S23" s="73"/>
      <c r="T23" s="73"/>
      <c r="U23" s="73"/>
      <c r="V23" s="73"/>
      <c r="W23" s="73"/>
      <c r="X23" s="73"/>
      <c r="Y23" s="73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5.75" customHeight="1" thickBot="1">
      <c r="A24" s="161"/>
      <c r="B24" s="341"/>
      <c r="C24" s="342"/>
      <c r="D24" s="342"/>
      <c r="E24" s="342"/>
      <c r="F24" s="342"/>
      <c r="G24" s="376"/>
      <c r="H24" s="371"/>
      <c r="I24" s="372"/>
      <c r="J24" s="372"/>
      <c r="K24" s="376"/>
      <c r="L24" s="371"/>
      <c r="M24" s="372"/>
      <c r="N24" s="372"/>
      <c r="O24" s="372"/>
      <c r="P24" s="372"/>
      <c r="Q24" s="329"/>
      <c r="R24" s="330"/>
      <c r="S24" s="73"/>
      <c r="T24" s="73"/>
      <c r="U24" s="73"/>
      <c r="V24" s="73"/>
      <c r="W24" s="73"/>
      <c r="X24" s="73"/>
      <c r="Y24" s="73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ht="15.75" customHeight="1" thickBot="1" thickTop="1">
      <c r="A25" s="68" t="s">
        <v>5</v>
      </c>
      <c r="B25" s="355">
        <v>20</v>
      </c>
      <c r="C25" s="356"/>
      <c r="D25" s="91"/>
      <c r="E25" s="92"/>
      <c r="F25" s="93"/>
      <c r="G25" s="94">
        <v>20</v>
      </c>
      <c r="H25" s="95">
        <v>25</v>
      </c>
      <c r="I25" s="95"/>
      <c r="J25" s="95"/>
      <c r="K25" s="94">
        <v>25</v>
      </c>
      <c r="L25" s="95">
        <v>15</v>
      </c>
      <c r="M25" s="95"/>
      <c r="N25" s="96"/>
      <c r="O25" s="97"/>
      <c r="P25" s="112">
        <v>15</v>
      </c>
      <c r="Q25" s="340">
        <f>(G25+K25+P25)/3</f>
        <v>20</v>
      </c>
      <c r="R25" s="340"/>
      <c r="S25" s="73"/>
      <c r="T25" s="73"/>
      <c r="U25" s="73"/>
      <c r="V25" s="73"/>
      <c r="W25" s="73"/>
      <c r="X25" s="73"/>
      <c r="Y25" s="73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ht="15.75" customHeight="1" thickBot="1" thickTop="1">
      <c r="A26" s="20" t="s">
        <v>7</v>
      </c>
      <c r="B26" s="341">
        <f>B25*B22</f>
        <v>72000</v>
      </c>
      <c r="C26" s="342"/>
      <c r="D26" s="113">
        <f>D25*B22</f>
        <v>0</v>
      </c>
      <c r="E26" s="105"/>
      <c r="F26" s="104"/>
      <c r="G26" s="114">
        <f>G25*B22</f>
        <v>72000</v>
      </c>
      <c r="H26" s="104">
        <f>H25*B22</f>
        <v>90000</v>
      </c>
      <c r="I26" s="104"/>
      <c r="J26" s="104"/>
      <c r="K26" s="114">
        <f>K25*B22</f>
        <v>90000</v>
      </c>
      <c r="L26" s="104">
        <f>B22*L25</f>
        <v>54000</v>
      </c>
      <c r="M26" s="104"/>
      <c r="N26" s="115"/>
      <c r="O26" s="116"/>
      <c r="P26" s="117">
        <f>B22*P25</f>
        <v>54000</v>
      </c>
      <c r="Q26" s="345">
        <f>B22*Q25</f>
        <v>72000</v>
      </c>
      <c r="R26" s="345"/>
      <c r="S26" s="73"/>
      <c r="T26" s="73"/>
      <c r="U26" s="73"/>
      <c r="V26" s="73"/>
      <c r="W26" s="73"/>
      <c r="X26" s="73"/>
      <c r="Y26" s="73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15.75" customHeight="1" thickTop="1">
      <c r="A27" s="377" t="s">
        <v>36</v>
      </c>
      <c r="B27" s="318" t="s">
        <v>101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20"/>
      <c r="S27" s="73"/>
      <c r="T27" s="73"/>
      <c r="U27" s="73"/>
      <c r="V27" s="73"/>
      <c r="W27" s="73"/>
      <c r="X27" s="73"/>
      <c r="Y27" s="73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15.75" customHeight="1" thickBot="1">
      <c r="A28" s="378"/>
      <c r="B28" s="321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3"/>
      <c r="S28" s="73"/>
      <c r="T28" s="73"/>
      <c r="U28" s="73"/>
      <c r="V28" s="73"/>
      <c r="W28" s="73"/>
      <c r="X28" s="73"/>
      <c r="Y28" s="73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15.75" customHeight="1" thickBot="1" thickTop="1">
      <c r="A29" s="68" t="s">
        <v>81</v>
      </c>
      <c r="B29" s="371">
        <v>15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06"/>
      <c r="R29" s="307"/>
      <c r="S29" s="7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ht="15.75" customHeight="1" thickTop="1">
      <c r="A30" s="157" t="s">
        <v>35</v>
      </c>
      <c r="B30" s="369" t="s">
        <v>93</v>
      </c>
      <c r="C30" s="370"/>
      <c r="D30" s="370"/>
      <c r="E30" s="370"/>
      <c r="F30" s="370"/>
      <c r="G30" s="375"/>
      <c r="H30" s="369" t="s">
        <v>93</v>
      </c>
      <c r="I30" s="370"/>
      <c r="J30" s="370"/>
      <c r="K30" s="375"/>
      <c r="L30" s="369" t="s">
        <v>92</v>
      </c>
      <c r="M30" s="370"/>
      <c r="N30" s="370"/>
      <c r="O30" s="370"/>
      <c r="P30" s="370"/>
      <c r="Q30" s="327"/>
      <c r="R30" s="328"/>
      <c r="S30" s="73"/>
      <c r="T30" s="73"/>
      <c r="U30" s="73"/>
      <c r="V30" s="73"/>
      <c r="W30" s="73"/>
      <c r="X30" s="73"/>
      <c r="Y30" s="73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ht="15.75" customHeight="1" thickBot="1">
      <c r="A31" s="161"/>
      <c r="B31" s="341"/>
      <c r="C31" s="342"/>
      <c r="D31" s="342"/>
      <c r="E31" s="342"/>
      <c r="F31" s="342"/>
      <c r="G31" s="376"/>
      <c r="H31" s="371"/>
      <c r="I31" s="372"/>
      <c r="J31" s="372"/>
      <c r="K31" s="376"/>
      <c r="L31" s="371"/>
      <c r="M31" s="372"/>
      <c r="N31" s="372"/>
      <c r="O31" s="372"/>
      <c r="P31" s="372"/>
      <c r="Q31" s="329"/>
      <c r="R31" s="330"/>
      <c r="S31" s="73"/>
      <c r="T31" s="73"/>
      <c r="U31" s="73"/>
      <c r="V31" s="73"/>
      <c r="W31" s="73"/>
      <c r="X31" s="73"/>
      <c r="Y31" s="73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ht="15.75" customHeight="1" thickBot="1" thickTop="1">
      <c r="A32" s="68" t="s">
        <v>5</v>
      </c>
      <c r="B32" s="357">
        <v>500</v>
      </c>
      <c r="C32" s="319"/>
      <c r="D32" s="98">
        <v>0</v>
      </c>
      <c r="E32" s="98"/>
      <c r="F32" s="99"/>
      <c r="G32" s="94">
        <v>500</v>
      </c>
      <c r="H32" s="95">
        <v>520</v>
      </c>
      <c r="I32" s="95"/>
      <c r="J32" s="95"/>
      <c r="K32" s="94">
        <v>520</v>
      </c>
      <c r="L32" s="95">
        <v>420</v>
      </c>
      <c r="M32" s="95"/>
      <c r="N32" s="96"/>
      <c r="O32" s="97"/>
      <c r="P32" s="112">
        <v>420</v>
      </c>
      <c r="Q32" s="340">
        <f>(G32+K32+P32)/3</f>
        <v>480</v>
      </c>
      <c r="R32" s="340"/>
      <c r="S32" s="73"/>
      <c r="T32" s="73"/>
      <c r="U32" s="73"/>
      <c r="V32" s="73"/>
      <c r="W32" s="73"/>
      <c r="X32" s="73"/>
      <c r="Y32" s="73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15.75" customHeight="1" thickBot="1" thickTop="1">
      <c r="A33" s="20" t="s">
        <v>7</v>
      </c>
      <c r="B33" s="355">
        <f>B32*B29</f>
        <v>7500</v>
      </c>
      <c r="C33" s="356"/>
      <c r="D33" s="100">
        <f>D32*B29</f>
        <v>0</v>
      </c>
      <c r="E33" s="100"/>
      <c r="F33" s="93"/>
      <c r="G33" s="94">
        <f>G32*B29</f>
        <v>7500</v>
      </c>
      <c r="H33" s="95">
        <f>H32*B29</f>
        <v>7800</v>
      </c>
      <c r="I33" s="95"/>
      <c r="J33" s="95"/>
      <c r="K33" s="94">
        <f>K32*B29</f>
        <v>7800</v>
      </c>
      <c r="L33" s="95">
        <f>B29*L32</f>
        <v>6300</v>
      </c>
      <c r="M33" s="95"/>
      <c r="N33" s="96"/>
      <c r="O33" s="97"/>
      <c r="P33" s="112">
        <f>B29*P32</f>
        <v>6300</v>
      </c>
      <c r="Q33" s="340">
        <f>B29*Q32</f>
        <v>7200</v>
      </c>
      <c r="R33" s="340"/>
      <c r="S33" s="73"/>
      <c r="T33" s="73"/>
      <c r="U33" s="73"/>
      <c r="V33" s="73"/>
      <c r="W33" s="73"/>
      <c r="X33" s="73"/>
      <c r="Y33" s="73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ht="15.75" customHeight="1" thickTop="1">
      <c r="A34" s="157" t="s">
        <v>36</v>
      </c>
      <c r="B34" s="341" t="s">
        <v>103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73"/>
      <c r="T34" s="73"/>
      <c r="U34" s="73"/>
      <c r="V34" s="73"/>
      <c r="W34" s="73"/>
      <c r="X34" s="73"/>
      <c r="Y34" s="73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15.75" customHeight="1" thickBot="1">
      <c r="A35" s="161"/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73"/>
      <c r="T35" s="73"/>
      <c r="U35" s="73"/>
      <c r="V35" s="73"/>
      <c r="W35" s="73"/>
      <c r="X35" s="73"/>
      <c r="Y35" s="73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15.75" customHeight="1" thickBot="1" thickTop="1">
      <c r="A36" s="69" t="s">
        <v>81</v>
      </c>
      <c r="B36" s="337">
        <v>55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9"/>
      <c r="S36" s="73"/>
      <c r="T36" s="73"/>
      <c r="U36" s="73"/>
      <c r="V36" s="73"/>
      <c r="W36" s="73"/>
      <c r="X36" s="73"/>
      <c r="Y36" s="73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15.75" customHeight="1" thickTop="1">
      <c r="A37" s="157" t="s">
        <v>35</v>
      </c>
      <c r="B37" s="341" t="s">
        <v>94</v>
      </c>
      <c r="C37" s="342"/>
      <c r="D37" s="342"/>
      <c r="E37" s="342"/>
      <c r="F37" s="342"/>
      <c r="G37" s="379"/>
      <c r="H37" s="341" t="s">
        <v>94</v>
      </c>
      <c r="I37" s="342"/>
      <c r="J37" s="342"/>
      <c r="K37" s="379"/>
      <c r="L37" s="341" t="s">
        <v>83</v>
      </c>
      <c r="M37" s="342"/>
      <c r="N37" s="342"/>
      <c r="O37" s="342"/>
      <c r="P37" s="379"/>
      <c r="Q37" s="308"/>
      <c r="R37" s="309"/>
      <c r="S37" s="73"/>
      <c r="T37" s="73"/>
      <c r="U37" s="73"/>
      <c r="V37" s="73"/>
      <c r="W37" s="73"/>
      <c r="X37" s="73"/>
      <c r="Y37" s="73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ht="15.75" customHeight="1" thickBot="1">
      <c r="A38" s="161"/>
      <c r="B38" s="371"/>
      <c r="C38" s="372"/>
      <c r="D38" s="342"/>
      <c r="E38" s="342"/>
      <c r="F38" s="372"/>
      <c r="G38" s="376"/>
      <c r="H38" s="371"/>
      <c r="I38" s="372"/>
      <c r="J38" s="372"/>
      <c r="K38" s="376"/>
      <c r="L38" s="371"/>
      <c r="M38" s="372"/>
      <c r="N38" s="372"/>
      <c r="O38" s="372"/>
      <c r="P38" s="376"/>
      <c r="Q38" s="343"/>
      <c r="R38" s="344"/>
      <c r="S38" s="73"/>
      <c r="T38" s="73"/>
      <c r="U38" s="73"/>
      <c r="V38" s="73"/>
      <c r="W38" s="73"/>
      <c r="X38" s="73"/>
      <c r="Y38" s="73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ht="15.75" customHeight="1" thickBot="1" thickTop="1">
      <c r="A39" s="382" t="s">
        <v>10</v>
      </c>
      <c r="B39" s="369">
        <v>350</v>
      </c>
      <c r="C39" s="432"/>
      <c r="D39" s="101">
        <v>0</v>
      </c>
      <c r="E39" s="388"/>
      <c r="F39" s="386"/>
      <c r="G39" s="384">
        <v>350</v>
      </c>
      <c r="H39" s="386">
        <v>370</v>
      </c>
      <c r="I39" s="386"/>
      <c r="J39" s="386"/>
      <c r="K39" s="384">
        <v>370</v>
      </c>
      <c r="L39" s="386">
        <v>290</v>
      </c>
      <c r="M39" s="386"/>
      <c r="N39" s="369"/>
      <c r="O39" s="375"/>
      <c r="P39" s="389">
        <v>290</v>
      </c>
      <c r="Q39" s="316">
        <f>(G39+K39+P39)/3</f>
        <v>336.6666666666667</v>
      </c>
      <c r="R39" s="317"/>
      <c r="S39" s="73"/>
      <c r="T39" s="73"/>
      <c r="U39" s="73"/>
      <c r="V39" s="73"/>
      <c r="W39" s="73"/>
      <c r="X39" s="73"/>
      <c r="Y39" s="73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ht="15.75" customHeight="1" hidden="1" thickBot="1">
      <c r="A40" s="383"/>
      <c r="B40" s="433"/>
      <c r="C40" s="323"/>
      <c r="D40" s="102"/>
      <c r="E40" s="387"/>
      <c r="F40" s="387"/>
      <c r="G40" s="385"/>
      <c r="H40" s="391"/>
      <c r="I40" s="391"/>
      <c r="J40" s="391"/>
      <c r="K40" s="385"/>
      <c r="L40" s="391"/>
      <c r="M40" s="391"/>
      <c r="N40" s="371"/>
      <c r="O40" s="376"/>
      <c r="P40" s="390"/>
      <c r="Q40" s="392"/>
      <c r="R40" s="393"/>
      <c r="S40" s="73"/>
      <c r="T40" s="73"/>
      <c r="U40" s="73"/>
      <c r="V40" s="73"/>
      <c r="W40" s="73"/>
      <c r="X40" s="73"/>
      <c r="Y40" s="73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15.75" customHeight="1" thickBot="1" thickTop="1">
      <c r="A41" s="20" t="s">
        <v>7</v>
      </c>
      <c r="B41" s="357">
        <f>B39*B36</f>
        <v>19250</v>
      </c>
      <c r="C41" s="319"/>
      <c r="D41" s="102">
        <f>D39*B36</f>
        <v>0</v>
      </c>
      <c r="E41" s="119"/>
      <c r="F41" s="99"/>
      <c r="G41" s="114">
        <f>G39*B36</f>
        <v>19250</v>
      </c>
      <c r="H41" s="104">
        <f>H39*B36</f>
        <v>20350</v>
      </c>
      <c r="I41" s="104"/>
      <c r="J41" s="104"/>
      <c r="K41" s="114">
        <f>K39*B36</f>
        <v>20350</v>
      </c>
      <c r="L41" s="104">
        <f>B36*L39</f>
        <v>15950</v>
      </c>
      <c r="M41" s="104"/>
      <c r="N41" s="115"/>
      <c r="O41" s="116"/>
      <c r="P41" s="117">
        <f>B36*P39</f>
        <v>15950</v>
      </c>
      <c r="Q41" s="316">
        <v>18516.85</v>
      </c>
      <c r="R41" s="317"/>
      <c r="S41" s="73"/>
      <c r="T41" s="73"/>
      <c r="U41" s="73"/>
      <c r="V41" s="73"/>
      <c r="W41" s="73"/>
      <c r="X41" s="73"/>
      <c r="Y41" s="73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15.75" customHeight="1" thickTop="1">
      <c r="A42" s="108" t="s">
        <v>36</v>
      </c>
      <c r="B42" s="331" t="s">
        <v>104</v>
      </c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3"/>
      <c r="S42" s="73"/>
      <c r="T42" s="73"/>
      <c r="U42" s="73"/>
      <c r="V42" s="73"/>
      <c r="W42" s="73"/>
      <c r="X42" s="73"/>
      <c r="Y42" s="73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15.75" customHeight="1" thickBot="1">
      <c r="A43" s="118"/>
      <c r="B43" s="334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6"/>
      <c r="S43" s="73"/>
      <c r="T43" s="73"/>
      <c r="U43" s="73"/>
      <c r="V43" s="73"/>
      <c r="W43" s="73"/>
      <c r="X43" s="73"/>
      <c r="Y43" s="73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ht="15.75" customHeight="1" thickBot="1" thickTop="1">
      <c r="A44" s="69" t="s">
        <v>81</v>
      </c>
      <c r="B44" s="337">
        <v>150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9"/>
      <c r="S44" s="73"/>
      <c r="T44" s="73"/>
      <c r="U44" s="73"/>
      <c r="V44" s="73"/>
      <c r="W44" s="73"/>
      <c r="X44" s="73"/>
      <c r="Y44" s="73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ht="30" customHeight="1" thickTop="1">
      <c r="A45" s="70" t="s">
        <v>35</v>
      </c>
      <c r="B45" s="341" t="s">
        <v>86</v>
      </c>
      <c r="C45" s="434"/>
      <c r="D45" s="434"/>
      <c r="E45" s="434"/>
      <c r="F45" s="434"/>
      <c r="G45" s="437"/>
      <c r="H45" s="341" t="s">
        <v>86</v>
      </c>
      <c r="I45" s="434"/>
      <c r="J45" s="434"/>
      <c r="K45" s="437"/>
      <c r="L45" s="341" t="s">
        <v>87</v>
      </c>
      <c r="M45" s="434"/>
      <c r="N45" s="434"/>
      <c r="O45" s="434"/>
      <c r="P45" s="434"/>
      <c r="Q45" s="327"/>
      <c r="R45" s="328"/>
      <c r="S45" s="73"/>
      <c r="T45" s="73"/>
      <c r="U45" s="73"/>
      <c r="V45" s="73"/>
      <c r="W45" s="73"/>
      <c r="X45" s="73"/>
      <c r="Y45" s="73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ht="15.75" customHeight="1" thickBot="1">
      <c r="A46" s="71"/>
      <c r="B46" s="439"/>
      <c r="C46" s="440"/>
      <c r="D46" s="440"/>
      <c r="E46" s="440"/>
      <c r="F46" s="440"/>
      <c r="G46" s="441"/>
      <c r="H46" s="435"/>
      <c r="I46" s="436"/>
      <c r="J46" s="436"/>
      <c r="K46" s="438"/>
      <c r="L46" s="435"/>
      <c r="M46" s="436"/>
      <c r="N46" s="436"/>
      <c r="O46" s="436"/>
      <c r="P46" s="436"/>
      <c r="Q46" s="329"/>
      <c r="R46" s="330"/>
      <c r="S46" s="73"/>
      <c r="T46" s="73"/>
      <c r="U46" s="73"/>
      <c r="V46" s="73"/>
      <c r="W46" s="73"/>
      <c r="X46" s="73"/>
      <c r="Y46" s="73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256" ht="15.75" customHeight="1" thickBot="1" thickTop="1">
      <c r="A47" s="68" t="s">
        <v>5</v>
      </c>
      <c r="B47" s="103">
        <v>350</v>
      </c>
      <c r="C47" s="104"/>
      <c r="D47" s="103"/>
      <c r="E47" s="105"/>
      <c r="F47" s="104"/>
      <c r="G47" s="94">
        <v>350</v>
      </c>
      <c r="H47" s="95">
        <v>370</v>
      </c>
      <c r="I47" s="95"/>
      <c r="J47" s="95"/>
      <c r="K47" s="94">
        <v>370</v>
      </c>
      <c r="L47" s="95">
        <v>350</v>
      </c>
      <c r="M47" s="95"/>
      <c r="N47" s="96"/>
      <c r="O47" s="97"/>
      <c r="P47" s="112">
        <v>350</v>
      </c>
      <c r="Q47" s="310">
        <f>(G47+K47+P47)/3</f>
        <v>356.6666666666667</v>
      </c>
      <c r="R47" s="311"/>
      <c r="S47" s="73"/>
      <c r="T47" s="73"/>
      <c r="U47" s="73"/>
      <c r="V47" s="73"/>
      <c r="W47" s="73"/>
      <c r="X47" s="73"/>
      <c r="Y47" s="73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15.75" customHeight="1" thickBot="1" thickTop="1">
      <c r="A48" s="20" t="s">
        <v>7</v>
      </c>
      <c r="B48" s="120">
        <f>B47*B44</f>
        <v>52500</v>
      </c>
      <c r="C48" s="99"/>
      <c r="D48" s="120">
        <f>D47*B44</f>
        <v>0</v>
      </c>
      <c r="E48" s="119"/>
      <c r="F48" s="99"/>
      <c r="G48" s="114">
        <f>G47*B44</f>
        <v>52500</v>
      </c>
      <c r="H48" s="104">
        <f>B44*H47</f>
        <v>55500</v>
      </c>
      <c r="I48" s="104"/>
      <c r="J48" s="104"/>
      <c r="K48" s="114">
        <f>K47*B44</f>
        <v>55500</v>
      </c>
      <c r="L48" s="104">
        <f>B44*L47</f>
        <v>52500</v>
      </c>
      <c r="M48" s="104"/>
      <c r="N48" s="115"/>
      <c r="O48" s="116"/>
      <c r="P48" s="117">
        <f>B44*P47</f>
        <v>52500</v>
      </c>
      <c r="Q48" s="316">
        <v>53500.5</v>
      </c>
      <c r="R48" s="317"/>
      <c r="S48" s="73"/>
      <c r="T48" s="73"/>
      <c r="U48" s="73"/>
      <c r="V48" s="73"/>
      <c r="W48" s="73"/>
      <c r="X48" s="73"/>
      <c r="Y48" s="73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15.75" customHeight="1" thickTop="1">
      <c r="A49" s="108" t="s">
        <v>36</v>
      </c>
      <c r="B49" s="318" t="s">
        <v>105</v>
      </c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20"/>
      <c r="S49" s="73"/>
      <c r="T49" s="73"/>
      <c r="U49" s="73"/>
      <c r="V49" s="73"/>
      <c r="W49" s="73"/>
      <c r="X49" s="73"/>
      <c r="Y49" s="73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ht="15.75" customHeight="1" thickBot="1">
      <c r="A50" s="118"/>
      <c r="B50" s="321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3"/>
      <c r="S50" s="73"/>
      <c r="T50" s="73"/>
      <c r="U50" s="73"/>
      <c r="V50" s="73"/>
      <c r="W50" s="73"/>
      <c r="X50" s="73"/>
      <c r="Y50" s="73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ht="15.75" customHeight="1" thickBot="1" thickTop="1">
      <c r="A51" s="69" t="s">
        <v>82</v>
      </c>
      <c r="B51" s="324">
        <v>180</v>
      </c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6"/>
      <c r="S51" s="73"/>
      <c r="T51" s="73"/>
      <c r="U51" s="73"/>
      <c r="V51" s="73"/>
      <c r="W51" s="73"/>
      <c r="X51" s="73"/>
      <c r="Y51" s="73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ht="15.75" customHeight="1" thickTop="1">
      <c r="A52" s="70" t="s">
        <v>35</v>
      </c>
      <c r="B52" s="380" t="s">
        <v>88</v>
      </c>
      <c r="C52" s="362"/>
      <c r="D52" s="362"/>
      <c r="E52" s="362"/>
      <c r="F52" s="362"/>
      <c r="G52" s="381"/>
      <c r="H52" s="380" t="s">
        <v>88</v>
      </c>
      <c r="I52" s="362"/>
      <c r="J52" s="362"/>
      <c r="K52" s="381"/>
      <c r="L52" s="380" t="s">
        <v>95</v>
      </c>
      <c r="M52" s="362"/>
      <c r="N52" s="362"/>
      <c r="O52" s="362"/>
      <c r="P52" s="362"/>
      <c r="Q52" s="327"/>
      <c r="R52" s="328"/>
      <c r="S52" s="73"/>
      <c r="T52" s="73"/>
      <c r="U52" s="73"/>
      <c r="V52" s="73"/>
      <c r="W52" s="73"/>
      <c r="X52" s="73"/>
      <c r="Y52" s="73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ht="15.75" customHeight="1" thickBot="1">
      <c r="A53" s="71"/>
      <c r="B53" s="360"/>
      <c r="C53" s="361"/>
      <c r="D53" s="361"/>
      <c r="E53" s="361"/>
      <c r="F53" s="361"/>
      <c r="G53" s="363"/>
      <c r="H53" s="360"/>
      <c r="I53" s="361"/>
      <c r="J53" s="361"/>
      <c r="K53" s="363"/>
      <c r="L53" s="360"/>
      <c r="M53" s="361"/>
      <c r="N53" s="361"/>
      <c r="O53" s="361"/>
      <c r="P53" s="361"/>
      <c r="Q53" s="329"/>
      <c r="R53" s="330"/>
      <c r="S53" s="73"/>
      <c r="T53" s="73"/>
      <c r="U53" s="73"/>
      <c r="V53" s="73"/>
      <c r="W53" s="73"/>
      <c r="X53" s="73"/>
      <c r="Y53" s="73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ht="15.75" customHeight="1" thickBot="1" thickTop="1">
      <c r="A54" s="69" t="s">
        <v>5</v>
      </c>
      <c r="B54" s="76">
        <v>13</v>
      </c>
      <c r="C54" s="76"/>
      <c r="D54" s="76"/>
      <c r="E54" s="76"/>
      <c r="F54" s="56"/>
      <c r="G54" s="34">
        <v>13</v>
      </c>
      <c r="H54" s="56">
        <v>15</v>
      </c>
      <c r="I54" s="56"/>
      <c r="J54" s="56"/>
      <c r="K54" s="34">
        <v>15</v>
      </c>
      <c r="L54" s="56">
        <v>13</v>
      </c>
      <c r="M54" s="56"/>
      <c r="N54" s="60"/>
      <c r="O54" s="57"/>
      <c r="P54" s="75">
        <v>13</v>
      </c>
      <c r="Q54" s="310">
        <f>(G54+K54+P54)/3</f>
        <v>13.666666666666666</v>
      </c>
      <c r="R54" s="311"/>
      <c r="S54" s="73"/>
      <c r="T54" s="73"/>
      <c r="U54" s="73"/>
      <c r="V54" s="73"/>
      <c r="W54" s="73"/>
      <c r="X54" s="73"/>
      <c r="Y54" s="73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ht="15.75" customHeight="1" thickBot="1" thickTop="1">
      <c r="A55" s="62" t="s">
        <v>7</v>
      </c>
      <c r="B55" s="76">
        <f>B54*B51</f>
        <v>2340</v>
      </c>
      <c r="C55" s="76"/>
      <c r="D55" s="76">
        <f>D54*B51</f>
        <v>0</v>
      </c>
      <c r="E55" s="76"/>
      <c r="F55" s="56"/>
      <c r="G55" s="34">
        <f>G54*B51</f>
        <v>2340</v>
      </c>
      <c r="H55" s="56">
        <f>H54*B51</f>
        <v>2700</v>
      </c>
      <c r="I55" s="56"/>
      <c r="J55" s="56"/>
      <c r="K55" s="34">
        <f>K54*B51</f>
        <v>2700</v>
      </c>
      <c r="L55" s="56">
        <f>B51*L54</f>
        <v>2340</v>
      </c>
      <c r="M55" s="56"/>
      <c r="N55" s="60"/>
      <c r="O55" s="57"/>
      <c r="P55" s="75">
        <f>B51*P54</f>
        <v>2340</v>
      </c>
      <c r="Q55" s="310">
        <v>2460.6</v>
      </c>
      <c r="R55" s="311"/>
      <c r="S55" s="73"/>
      <c r="T55" s="73"/>
      <c r="U55" s="73"/>
      <c r="V55" s="73"/>
      <c r="W55" s="73"/>
      <c r="X55" s="73"/>
      <c r="Y55" s="73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ht="15.75" customHeight="1" thickBot="1" thickTop="1">
      <c r="A56" s="62" t="s">
        <v>18</v>
      </c>
      <c r="B56" s="76"/>
      <c r="C56" s="76"/>
      <c r="D56" s="76"/>
      <c r="E56" s="76"/>
      <c r="F56" s="56"/>
      <c r="G56" s="34"/>
      <c r="H56" s="56"/>
      <c r="I56" s="56"/>
      <c r="J56" s="56"/>
      <c r="K56" s="34"/>
      <c r="L56" s="56"/>
      <c r="M56" s="56"/>
      <c r="N56" s="60"/>
      <c r="O56" s="57"/>
      <c r="P56" s="79"/>
      <c r="Q56" s="306"/>
      <c r="R56" s="307"/>
      <c r="S56" s="73"/>
      <c r="T56" s="73"/>
      <c r="U56" s="73"/>
      <c r="V56" s="73"/>
      <c r="W56" s="73"/>
      <c r="X56" s="73"/>
      <c r="Y56" s="73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ht="15.75" customHeight="1" thickBot="1" thickTop="1">
      <c r="A57" s="62" t="s">
        <v>19</v>
      </c>
      <c r="B57" s="76"/>
      <c r="C57" s="76"/>
      <c r="D57" s="76"/>
      <c r="E57" s="76"/>
      <c r="F57" s="56"/>
      <c r="G57" s="56"/>
      <c r="H57" s="56"/>
      <c r="I57" s="56"/>
      <c r="J57" s="56"/>
      <c r="K57" s="56"/>
      <c r="L57" s="56"/>
      <c r="M57" s="56"/>
      <c r="N57" s="60"/>
      <c r="O57" s="57"/>
      <c r="P57" s="56"/>
      <c r="Q57" s="308"/>
      <c r="R57" s="309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</row>
    <row r="58" spans="1:256" ht="15.75" customHeight="1" thickBot="1" thickTop="1">
      <c r="A58" s="62" t="s">
        <v>37</v>
      </c>
      <c r="B58" s="77">
        <f>CB6312+B19+B26+B33+B41+B48+B55</f>
        <v>314590</v>
      </c>
      <c r="C58" s="77"/>
      <c r="D58" s="77" t="e">
        <f>#REF!+#REF!+#REF!+#REF!+#REF!+D54+D47+#REF!</f>
        <v>#REF!</v>
      </c>
      <c r="E58" s="77"/>
      <c r="F58" s="56"/>
      <c r="G58" s="34">
        <f>B58</f>
        <v>314590</v>
      </c>
      <c r="H58" s="34">
        <f>H12+H19+H26+H33+H41+H48+H55</f>
        <v>498350</v>
      </c>
      <c r="I58" s="56"/>
      <c r="J58" s="56"/>
      <c r="K58" s="34">
        <f>H58</f>
        <v>498350</v>
      </c>
      <c r="L58" s="34">
        <f>L12+L19+L26+L33+L41+L48+L55</f>
        <v>292090</v>
      </c>
      <c r="M58" s="56"/>
      <c r="N58" s="60"/>
      <c r="O58" s="57"/>
      <c r="P58" s="79">
        <f>L58</f>
        <v>292090</v>
      </c>
      <c r="Q58" s="310">
        <f>Q12+Q19+Q26+Q33+Q41+Q48+Q55</f>
        <v>403367.94999999995</v>
      </c>
      <c r="R58" s="311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</row>
    <row r="59" spans="1:24" ht="25.5" customHeight="1" thickBot="1" thickTop="1">
      <c r="A59" s="405" t="s">
        <v>20</v>
      </c>
      <c r="B59" s="65">
        <v>41596</v>
      </c>
      <c r="C59" s="66"/>
      <c r="D59" s="65">
        <v>40469</v>
      </c>
      <c r="E59" s="65"/>
      <c r="F59" s="399"/>
      <c r="G59" s="264">
        <v>41596</v>
      </c>
      <c r="H59" s="264">
        <v>41596</v>
      </c>
      <c r="I59" s="264"/>
      <c r="J59" s="264"/>
      <c r="K59" s="264">
        <v>41596</v>
      </c>
      <c r="L59" s="264">
        <v>41579</v>
      </c>
      <c r="M59" s="264"/>
      <c r="N59" s="135"/>
      <c r="O59" s="402"/>
      <c r="P59" s="272">
        <v>41579</v>
      </c>
      <c r="Q59" s="312"/>
      <c r="R59" s="313"/>
      <c r="T59" s="106"/>
      <c r="U59" s="106"/>
      <c r="V59" s="106"/>
      <c r="W59" s="106"/>
      <c r="X59" s="106"/>
    </row>
    <row r="60" spans="1:24" ht="3.75" customHeight="1" hidden="1" thickBot="1">
      <c r="A60" s="406"/>
      <c r="B60" s="64"/>
      <c r="C60" s="64"/>
      <c r="D60" s="64"/>
      <c r="E60" s="64"/>
      <c r="F60" s="400"/>
      <c r="G60" s="401"/>
      <c r="H60" s="401"/>
      <c r="I60" s="401"/>
      <c r="J60" s="401"/>
      <c r="K60" s="401"/>
      <c r="L60" s="401"/>
      <c r="M60" s="401"/>
      <c r="N60" s="403"/>
      <c r="O60" s="404"/>
      <c r="P60" s="398"/>
      <c r="Q60" s="314"/>
      <c r="R60" s="315"/>
      <c r="T60" s="106"/>
      <c r="U60" s="106"/>
      <c r="V60" s="106"/>
      <c r="W60" s="106"/>
      <c r="X60" s="106"/>
    </row>
    <row r="61" spans="1:24" ht="15" customHeight="1" thickTop="1">
      <c r="A61" s="405" t="s">
        <v>21</v>
      </c>
      <c r="B61" s="413" t="s">
        <v>106</v>
      </c>
      <c r="C61" s="63"/>
      <c r="D61" s="63" t="s">
        <v>70</v>
      </c>
      <c r="E61" s="410"/>
      <c r="F61" s="396"/>
      <c r="G61" s="417" t="s">
        <v>106</v>
      </c>
      <c r="H61" s="417" t="s">
        <v>106</v>
      </c>
      <c r="I61" s="396"/>
      <c r="J61" s="396"/>
      <c r="K61" s="417" t="s">
        <v>106</v>
      </c>
      <c r="L61" s="423" t="s">
        <v>106</v>
      </c>
      <c r="M61" s="258"/>
      <c r="N61" s="151"/>
      <c r="O61" s="153"/>
      <c r="P61" s="213" t="s">
        <v>106</v>
      </c>
      <c r="Q61" s="228"/>
      <c r="R61" s="230"/>
      <c r="T61" s="106"/>
      <c r="U61" s="106"/>
      <c r="V61" s="106"/>
      <c r="W61" s="106"/>
      <c r="X61" s="106"/>
    </row>
    <row r="62" spans="1:24" ht="29.25" customHeight="1" thickBot="1">
      <c r="A62" s="406"/>
      <c r="B62" s="414"/>
      <c r="C62" s="63"/>
      <c r="D62" s="63"/>
      <c r="E62" s="397"/>
      <c r="F62" s="397"/>
      <c r="G62" s="414"/>
      <c r="H62" s="418"/>
      <c r="I62" s="422"/>
      <c r="J62" s="422"/>
      <c r="K62" s="418"/>
      <c r="L62" s="424"/>
      <c r="M62" s="261"/>
      <c r="N62" s="210"/>
      <c r="O62" s="212"/>
      <c r="P62" s="360"/>
      <c r="Q62" s="231"/>
      <c r="R62" s="233"/>
      <c r="T62" s="106"/>
      <c r="U62" s="106"/>
      <c r="V62" s="106"/>
      <c r="W62" s="106"/>
      <c r="X62" s="106"/>
    </row>
    <row r="63" spans="1:24" ht="26.25" customHeight="1" thickTop="1">
      <c r="A63" s="174" t="s">
        <v>22</v>
      </c>
      <c r="B63" s="176"/>
      <c r="C63" s="174" t="s">
        <v>23</v>
      </c>
      <c r="D63" s="175"/>
      <c r="E63" s="175"/>
      <c r="F63" s="175"/>
      <c r="G63" s="176"/>
      <c r="H63" s="278" t="s">
        <v>24</v>
      </c>
      <c r="I63" s="279"/>
      <c r="J63" s="279"/>
      <c r="K63" s="279"/>
      <c r="L63" s="279"/>
      <c r="M63" s="279"/>
      <c r="N63" s="279"/>
      <c r="O63" s="280"/>
      <c r="P63" s="121"/>
      <c r="Q63" s="122"/>
      <c r="R63" s="106"/>
      <c r="T63" s="106"/>
      <c r="U63" s="106"/>
      <c r="V63" s="106"/>
      <c r="W63" s="106"/>
      <c r="X63" s="106"/>
    </row>
    <row r="64" spans="1:24" ht="32.25" customHeight="1" thickBot="1">
      <c r="A64" s="154"/>
      <c r="B64" s="156"/>
      <c r="C64" s="154"/>
      <c r="D64" s="155"/>
      <c r="E64" s="155"/>
      <c r="F64" s="155"/>
      <c r="G64" s="156"/>
      <c r="H64" s="281" t="s">
        <v>25</v>
      </c>
      <c r="I64" s="282"/>
      <c r="J64" s="282"/>
      <c r="K64" s="282"/>
      <c r="L64" s="282"/>
      <c r="M64" s="282"/>
      <c r="N64" s="282"/>
      <c r="O64" s="283"/>
      <c r="P64" s="121"/>
      <c r="Q64" s="122"/>
      <c r="R64" s="106"/>
      <c r="T64" s="106"/>
      <c r="U64" s="106"/>
      <c r="V64" s="106"/>
      <c r="W64" s="106"/>
      <c r="X64" s="106"/>
    </row>
    <row r="65" spans="1:24" ht="16.5" customHeight="1" thickBot="1">
      <c r="A65" s="146" t="s">
        <v>26</v>
      </c>
      <c r="B65" s="147"/>
      <c r="C65" s="146" t="s">
        <v>27</v>
      </c>
      <c r="D65" s="277"/>
      <c r="E65" s="277"/>
      <c r="F65" s="277"/>
      <c r="G65" s="147"/>
      <c r="H65" s="407" t="s">
        <v>110</v>
      </c>
      <c r="I65" s="408"/>
      <c r="J65" s="408"/>
      <c r="K65" s="408"/>
      <c r="L65" s="408"/>
      <c r="M65" s="408"/>
      <c r="N65" s="408"/>
      <c r="O65" s="409"/>
      <c r="P65" s="121"/>
      <c r="Q65" s="122"/>
      <c r="R65" s="106"/>
      <c r="T65" s="106"/>
      <c r="U65" s="106"/>
      <c r="V65" s="106"/>
      <c r="W65" s="106"/>
      <c r="X65" s="106"/>
    </row>
    <row r="66" spans="1:18" ht="16.5" customHeight="1" thickBot="1">
      <c r="A66" s="146" t="s">
        <v>29</v>
      </c>
      <c r="B66" s="147"/>
      <c r="C66" s="407" t="s">
        <v>96</v>
      </c>
      <c r="D66" s="408"/>
      <c r="E66" s="408"/>
      <c r="F66" s="408"/>
      <c r="G66" s="409"/>
      <c r="H66" s="407" t="s">
        <v>109</v>
      </c>
      <c r="I66" s="408"/>
      <c r="J66" s="408"/>
      <c r="K66" s="408"/>
      <c r="L66" s="408"/>
      <c r="M66" s="408"/>
      <c r="N66" s="408"/>
      <c r="O66" s="409"/>
      <c r="P66" s="121"/>
      <c r="Q66" s="122"/>
      <c r="R66" s="106"/>
    </row>
    <row r="67" spans="1:18" ht="16.5" customHeight="1" thickBot="1">
      <c r="A67" s="146" t="s">
        <v>30</v>
      </c>
      <c r="B67" s="147"/>
      <c r="C67" s="146" t="s">
        <v>54</v>
      </c>
      <c r="D67" s="277"/>
      <c r="E67" s="277"/>
      <c r="F67" s="277"/>
      <c r="G67" s="147"/>
      <c r="H67" s="407" t="s">
        <v>108</v>
      </c>
      <c r="I67" s="408"/>
      <c r="J67" s="408"/>
      <c r="K67" s="408"/>
      <c r="L67" s="408"/>
      <c r="M67" s="408"/>
      <c r="N67" s="408"/>
      <c r="O67" s="409"/>
      <c r="P67" s="121"/>
      <c r="Q67" s="122"/>
      <c r="R67" s="106"/>
    </row>
    <row r="68" ht="15.75" customHeight="1">
      <c r="R68" s="106"/>
    </row>
    <row r="69" spans="1:18" ht="15.75" customHeight="1">
      <c r="A69" s="80" t="s">
        <v>113</v>
      </c>
      <c r="B69" s="80"/>
      <c r="C69" s="80"/>
      <c r="D69" s="80"/>
      <c r="E69" s="80"/>
      <c r="F69" s="80"/>
      <c r="R69" s="106"/>
    </row>
    <row r="70" spans="1:18" ht="18.75" customHeight="1">
      <c r="A70" s="415" t="s">
        <v>107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R70" s="106"/>
    </row>
    <row r="71" spans="1:18" ht="15.75">
      <c r="A71" s="411" t="s">
        <v>111</v>
      </c>
      <c r="B71" s="411"/>
      <c r="C71" s="411"/>
      <c r="D71" s="411"/>
      <c r="E71" s="411"/>
      <c r="F71" s="411"/>
      <c r="G71" s="411"/>
      <c r="R71" s="106"/>
    </row>
  </sheetData>
  <sheetProtection/>
  <mergeCells count="150">
    <mergeCell ref="B39:C40"/>
    <mergeCell ref="L45:P46"/>
    <mergeCell ref="H45:K46"/>
    <mergeCell ref="B45:G46"/>
    <mergeCell ref="J39:J40"/>
    <mergeCell ref="I39:I40"/>
    <mergeCell ref="H39:H40"/>
    <mergeCell ref="A3:A5"/>
    <mergeCell ref="B3:F4"/>
    <mergeCell ref="H3:J4"/>
    <mergeCell ref="K3:K5"/>
    <mergeCell ref="B5:C5"/>
    <mergeCell ref="D5:E5"/>
    <mergeCell ref="B6:P7"/>
    <mergeCell ref="O3:P5"/>
    <mergeCell ref="G3:G5"/>
    <mergeCell ref="L3:N4"/>
    <mergeCell ref="Q3:R5"/>
    <mergeCell ref="Q6:R7"/>
    <mergeCell ref="H64:O64"/>
    <mergeCell ref="C63:G64"/>
    <mergeCell ref="M59:M60"/>
    <mergeCell ref="G59:G60"/>
    <mergeCell ref="N61:O62"/>
    <mergeCell ref="I61:I62"/>
    <mergeCell ref="J61:J62"/>
    <mergeCell ref="L61:L62"/>
    <mergeCell ref="C67:G67"/>
    <mergeCell ref="P61:P62"/>
    <mergeCell ref="H61:H62"/>
    <mergeCell ref="K61:K62"/>
    <mergeCell ref="A6:A7"/>
    <mergeCell ref="A13:A14"/>
    <mergeCell ref="B8:P8"/>
    <mergeCell ref="H67:O67"/>
    <mergeCell ref="H66:O66"/>
    <mergeCell ref="H63:O63"/>
    <mergeCell ref="A71:G71"/>
    <mergeCell ref="A1:Q1"/>
    <mergeCell ref="A2:G2"/>
    <mergeCell ref="A9:A10"/>
    <mergeCell ref="A16:A17"/>
    <mergeCell ref="M61:M62"/>
    <mergeCell ref="B61:B62"/>
    <mergeCell ref="A70:L70"/>
    <mergeCell ref="H65:O65"/>
    <mergeCell ref="A65:B65"/>
    <mergeCell ref="N59:O60"/>
    <mergeCell ref="A67:B67"/>
    <mergeCell ref="A63:B64"/>
    <mergeCell ref="A59:A60"/>
    <mergeCell ref="A61:A62"/>
    <mergeCell ref="A66:B66"/>
    <mergeCell ref="C66:G66"/>
    <mergeCell ref="E61:E62"/>
    <mergeCell ref="C65:G65"/>
    <mergeCell ref="G61:G62"/>
    <mergeCell ref="Q39:R40"/>
    <mergeCell ref="J2:Q2"/>
    <mergeCell ref="F61:F62"/>
    <mergeCell ref="P59:P60"/>
    <mergeCell ref="F59:F60"/>
    <mergeCell ref="H59:H60"/>
    <mergeCell ref="I59:I60"/>
    <mergeCell ref="J59:J60"/>
    <mergeCell ref="L59:L60"/>
    <mergeCell ref="K59:K60"/>
    <mergeCell ref="E39:E40"/>
    <mergeCell ref="P39:P40"/>
    <mergeCell ref="N39:O40"/>
    <mergeCell ref="M39:M40"/>
    <mergeCell ref="L39:L40"/>
    <mergeCell ref="K39:K40"/>
    <mergeCell ref="Q29:R29"/>
    <mergeCell ref="A37:A38"/>
    <mergeCell ref="B37:G38"/>
    <mergeCell ref="H37:K38"/>
    <mergeCell ref="L37:P38"/>
    <mergeCell ref="B41:C41"/>
    <mergeCell ref="A34:A35"/>
    <mergeCell ref="A39:A40"/>
    <mergeCell ref="G39:G40"/>
    <mergeCell ref="F39:F40"/>
    <mergeCell ref="A27:A28"/>
    <mergeCell ref="B29:P29"/>
    <mergeCell ref="A30:A31"/>
    <mergeCell ref="B30:G31"/>
    <mergeCell ref="H30:K31"/>
    <mergeCell ref="L30:P31"/>
    <mergeCell ref="A20:A21"/>
    <mergeCell ref="B20:P21"/>
    <mergeCell ref="B22:P22"/>
    <mergeCell ref="A23:A24"/>
    <mergeCell ref="B23:G24"/>
    <mergeCell ref="H23:K24"/>
    <mergeCell ref="L23:P24"/>
    <mergeCell ref="Q20:R21"/>
    <mergeCell ref="B33:C33"/>
    <mergeCell ref="B32:C32"/>
    <mergeCell ref="B26:C26"/>
    <mergeCell ref="B25:C25"/>
    <mergeCell ref="H9:K10"/>
    <mergeCell ref="L9:P10"/>
    <mergeCell ref="B16:G17"/>
    <mergeCell ref="H16:K17"/>
    <mergeCell ref="L16:P17"/>
    <mergeCell ref="B15:R15"/>
    <mergeCell ref="B19:C19"/>
    <mergeCell ref="B18:C18"/>
    <mergeCell ref="B9:G10"/>
    <mergeCell ref="B11:C11"/>
    <mergeCell ref="Q16:R17"/>
    <mergeCell ref="Q18:R18"/>
    <mergeCell ref="Q19:R19"/>
    <mergeCell ref="B12:C12"/>
    <mergeCell ref="Q22:R22"/>
    <mergeCell ref="Q23:R24"/>
    <mergeCell ref="Q25:R25"/>
    <mergeCell ref="Q26:R26"/>
    <mergeCell ref="B27:R28"/>
    <mergeCell ref="Q8:R8"/>
    <mergeCell ref="Q9:R10"/>
    <mergeCell ref="Q11:R11"/>
    <mergeCell ref="Q12:R12"/>
    <mergeCell ref="B13:R14"/>
    <mergeCell ref="Q30:R31"/>
    <mergeCell ref="Q32:R32"/>
    <mergeCell ref="Q33:R33"/>
    <mergeCell ref="B34:R35"/>
    <mergeCell ref="B36:R36"/>
    <mergeCell ref="Q37:R38"/>
    <mergeCell ref="Q55:R55"/>
    <mergeCell ref="Q41:R41"/>
    <mergeCell ref="B42:R43"/>
    <mergeCell ref="B44:R44"/>
    <mergeCell ref="Q45:R46"/>
    <mergeCell ref="Q47:R47"/>
    <mergeCell ref="B52:G53"/>
    <mergeCell ref="H52:K53"/>
    <mergeCell ref="L52:P53"/>
    <mergeCell ref="Q56:R56"/>
    <mergeCell ref="Q57:R57"/>
    <mergeCell ref="Q58:R58"/>
    <mergeCell ref="Q59:R60"/>
    <mergeCell ref="Q61:R62"/>
    <mergeCell ref="Q48:R48"/>
    <mergeCell ref="B49:R50"/>
    <mergeCell ref="B51:R51"/>
    <mergeCell ref="Q52:R53"/>
    <mergeCell ref="Q54:R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2013-12-15T13:43:14Z</cp:lastPrinted>
  <dcterms:created xsi:type="dcterms:W3CDTF">2009-10-23T03:44:58Z</dcterms:created>
  <dcterms:modified xsi:type="dcterms:W3CDTF">2013-12-20T11:55:44Z</dcterms:modified>
  <cp:category/>
  <cp:version/>
  <cp:contentType/>
  <cp:contentStatus/>
</cp:coreProperties>
</file>